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5F1AA51F-1F75-4117-9D0E-4077CD70F349}" xr6:coauthVersionLast="36" xr6:coauthVersionMax="36" xr10:uidLastSave="{00000000-0000-0000-0000-000000000000}"/>
  <workbookProtection workbookAlgorithmName="SHA-512" workbookHashValue="HWyRHlFZE2h29wNkFLl5rQriptF59GC81yHLfXdHB4O5r9nUB3WrP6eOd+vR7Lg0K3GCtP4QD+TrvN35EaGgaQ==" workbookSaltValue="3GLuHponDM0DQH0zj3d3s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<sst xmlns="http://schemas.openxmlformats.org/spreadsheetml/2006/main" count="228" uniqueCount="114">
  <si>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</si>
  <si>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</si>
  <si>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</si>
  <si>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</si>
  <si>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</si>
  <si>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</si>
  <si>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</si>
  <si>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</si>
  <si>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</si>
  <si>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</si>
  <si>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</si>
  <si>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</si>
  <si>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</si>
  <si>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</si>
  <si>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</si>
  <si>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</si>
  <si>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</si>
  <si>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</si>
  <si>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</si>
  <si>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</si>
  <si>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</si>
  <si>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</si>
  <si>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</si>
  <si>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</si>
  <si>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</si>
  <si>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</si>
  <si>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</si>
  <si>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</si>
  <si>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</si>
  <si>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</si>
  <si>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</si>
  <si>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</si>
  <si>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</si>
  <si>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</si>
  <si>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</si>
  <si>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</si>
  <si>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</si>
  <si>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</si>
  <si>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</si>
  <si>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</si>
  <si>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</si>
  <si>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</si>
  <si>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</si>
  <si>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</si>
  <si>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</si>
  <si>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</si>
  <si>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</si>
  <si>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</si>
  <si>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</si>
  <si>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</si>
  <si>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</si>
  <si>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</si>
  <si>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</si>
  <si>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</si>
  <si>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</si>
  <si>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</si>
  <si>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</si>
  <si>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</si>
  <si>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</si>
  <si>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</si>
  <si>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</si>
  <si>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</si>
  <si>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</si>
  <si>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</si>
  <si>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</si>
  <si>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</si>
  <si>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</si>
  <si>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</si>
  <si>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</si>
  <si>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</si>
  <si>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</si>
  <si>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</si>
  <si>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</si>
  <si>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</si>
  <si>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</si>
  <si>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</si>
  <si>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</si>
  <si>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</si>
  <si>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</si>
  <si>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</si>
  <si>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</si>
  <si>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</si>
  <si>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</si>
  <si>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</si>
  <si>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</si>
  <si>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</si>
  <si>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</si>
  <si>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</si>
  <si>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</si>
  <si>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</si>
  <si>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</si>
  <si>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</si>
  <si>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</si>
  <si>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</si>
  <si>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</si>
  <si>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</si>
  <si>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</si>
  <si>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</si>
  <si>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</si>
  <si>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</si>
  <si>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</si>
  <si>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</si>
  <si>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</si>
  <si>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</si>
  <si>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</si>
  <si>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</si>
  <si>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</si>
  <si>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</si>
  <si>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</si>
  <si>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</si>
  <si>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</si>
  <si>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かつ②累積欠損金比率も発生していないため,概ね健全な経営であるが、⑤料金回収率が42.07%と100%を大きく下回っており、一般会計からの補助金など水道料金以外の収入に依存している状況にあることから、適正な料金体系への見直しと更なる費用削減に努める。
③流動比率は、一般会計からの繰入れの抑制を図ったことにより、前年度から94.26ポイント減少したが,類似団体平均を大きく上回っており、短期的な債務に対しての支払能力は有していると言える。
④企業債残高対給水収益比率は、類似団体平均を大きく下回っているものの、現在、大規模な拡張工事を進め企業債残高が増加していることから、今後の投資規模について注意が必要である。
⑥給水原価は前年度から25.63円増加しており、類似団体平均も上回っていることから、引き続き投資の効率化や費用削減に努める。
⑦施設利用率は,類似団体平均を上回っているものの、低い水準で推移していることから、今後の施設更新時においては、水需要の状況を踏まえつつ、適正な施設規模での更新を行う。
⑧有収率は、類似団体平均を下回り減少傾向が続いているため、漏水調査等をすすめ、計画的な更新を実施する必要がある。</t>
    <phoneticPr fontId="4"/>
  </si>
  <si>
    <t>①有形固定資産減価償却率及び②管路経年化率ともに増加していることから、引続き老朽化が進む施設を更新するための財源確保や更新時期の平準化を図り、可能な限り計画的な施設更新に努める。
③管路更新率は前年度から0.07ポイント増加したものの、類似団体平均を下回っているため、引続き老朽化が進む施設を更新するための財源確保や更新時期の平準化を図り、可能な限り計画的な施設更新に努める。</t>
    <phoneticPr fontId="4"/>
  </si>
  <si>
    <t>一般会計からの補助金など水道料金以外の収入に依存している状況にあるため、適正な料金体系への見直しと更なる費用削減に努める。また、施設の老朽化が進んでいる状況にあるため、将来にわたり持続可能な簡易水道事業となるよう、引続き老朽化が進む施設を更新するための財源確保や更新時期の平準化を図り、可能な限り計画的な施設更新に努める。</t>
    <rPh sb="0" eb="2">
      <t>イッパン</t>
    </rPh>
    <rPh sb="2" eb="4">
      <t>カイケイ</t>
    </rPh>
    <rPh sb="7" eb="9">
      <t>ホジョ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</si>
</sst>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0.2</c:v>
                </c:pt>
                <c:pt idx="2">
                  <c:v>0.32</c:v>
                </c:pt>
                <c:pt idx="3">
                  <c:v>0.2</c:v>
                </c:pt>
                <c:pt idx="4">
                  <c:v>0.27</c:v>
                </c:pt>
              </c:numCache>
            </c:numRef>
          </c:val>
          <c:extLst>
            <c:ext xmlns:c16="http://schemas.microsoft.com/office/drawing/2014/chart" uri="{C3380CC4-5D6E-409C-BE32-E72D297353CC}">
              <c16:uniqueId val="{00000000-9021-45AB-AB7D-DD00475496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9021-45AB-AB7D-DD00475496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108.98</c:v>
                </c:pt>
                <c:pt idx="1">
                  <c:v>115.65</c:v>
                </c:pt>
                <c:pt idx="2">
                  <c:v>115.13</c:v>
                </c:pt>
                <c:pt idx="3">
                  <c:v>115.84</c:v>
                </c:pt>
                <c:pt idx="4">
                  <c:v>100.24</c:v>
                </c:pt>
              </c:numCache>
            </c:numRef>
          </c:val>
          <c:extLst>
            <c:ext xmlns:c16="http://schemas.microsoft.com/office/drawing/2014/chart" uri="{C3380CC4-5D6E-409C-BE32-E72D297353CC}">
              <c16:uniqueId val="{00000000-7ACA-4FB8-89A6-98772949E1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c:ext xmlns:c16="http://schemas.microsoft.com/office/drawing/2014/chart" uri="{C3380CC4-5D6E-409C-BE32-E72D297353CC}">
              <c16:uniqueId val="{00000001-7ACA-4FB8-89A6-98772949E1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6.64</c:v>
                </c:pt>
                <c:pt idx="1">
                  <c:v>12.91</c:v>
                </c:pt>
                <c:pt idx="2">
                  <c:v>18.61</c:v>
                </c:pt>
                <c:pt idx="3">
                  <c:v>24.07</c:v>
                </c:pt>
                <c:pt idx="4">
                  <c:v>28.81</c:v>
                </c:pt>
              </c:numCache>
            </c:numRef>
          </c:val>
          <c:extLst>
            <c:ext xmlns:c16="http://schemas.microsoft.com/office/drawing/2014/chart" uri="{C3380CC4-5D6E-409C-BE32-E72D297353CC}">
              <c16:uniqueId val="{00000000-3348-4953-A507-773BEC22D2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c:ext xmlns:c16="http://schemas.microsoft.com/office/drawing/2014/chart" uri="{C3380CC4-5D6E-409C-BE32-E72D297353CC}">
              <c16:uniqueId val="{00000001-3348-4953-A507-773BEC22D2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12.51</c:v>
                </c:pt>
                <c:pt idx="1">
                  <c:v>12.51</c:v>
                </c:pt>
                <c:pt idx="2">
                  <c:v>12.96</c:v>
                </c:pt>
                <c:pt idx="3">
                  <c:v>15.5</c:v>
                </c:pt>
                <c:pt idx="4">
                  <c:v>17.72</c:v>
                </c:pt>
              </c:numCache>
            </c:numRef>
          </c:val>
          <c:extLst>
            <c:ext xmlns:c16="http://schemas.microsoft.com/office/drawing/2014/chart" uri="{C3380CC4-5D6E-409C-BE32-E72D297353CC}">
              <c16:uniqueId val="{00000000-B181-472A-8DD2-AE8826626B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c:ext xmlns:c16="http://schemas.microsoft.com/office/drawing/2014/chart" uri="{C3380CC4-5D6E-409C-BE32-E72D297353CC}">
              <c16:uniqueId val="{00000001-B181-472A-8DD2-AE8826626B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B-4DA7-89D7-3C64B7773B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c:ext xmlns:c16="http://schemas.microsoft.com/office/drawing/2014/chart" uri="{C3380CC4-5D6E-409C-BE32-E72D297353CC}">
              <c16:uniqueId val="{00000001-467B-4DA7-89D7-3C64B7773B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147.63999999999999</c:v>
                </c:pt>
                <c:pt idx="1">
                  <c:v>295.79000000000002</c:v>
                </c:pt>
                <c:pt idx="2">
                  <c:v>429.16</c:v>
                </c:pt>
                <c:pt idx="3">
                  <c:v>551.42999999999995</c:v>
                </c:pt>
                <c:pt idx="4">
                  <c:v>457.17</c:v>
                </c:pt>
              </c:numCache>
            </c:numRef>
          </c:val>
          <c:extLst>
            <c:ext xmlns:c16="http://schemas.microsoft.com/office/drawing/2014/chart" uri="{C3380CC4-5D6E-409C-BE32-E72D297353CC}">
              <c16:uniqueId val="{00000000-BC7B-49CE-B8F1-F112FD161D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c:ext xmlns:c16="http://schemas.microsoft.com/office/drawing/2014/chart" uri="{C3380CC4-5D6E-409C-BE32-E72D297353CC}">
              <c16:uniqueId val="{00000001-BC7B-49CE-B8F1-F112FD161D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753.76</c:v>
                </c:pt>
                <c:pt idx="1">
                  <c:v>807.02</c:v>
                </c:pt>
                <c:pt idx="2">
                  <c:v>941.09</c:v>
                </c:pt>
                <c:pt idx="3">
                  <c:v>1071.95</c:v>
                </c:pt>
                <c:pt idx="4">
                  <c:v>1154.0899999999999</c:v>
                </c:pt>
              </c:numCache>
            </c:numRef>
          </c:val>
          <c:extLst>
            <c:ext xmlns:c16="http://schemas.microsoft.com/office/drawing/2014/chart" uri="{C3380CC4-5D6E-409C-BE32-E72D297353CC}">
              <c16:uniqueId val="{00000000-F0FF-4077-8515-66047016E5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c:ext xmlns:c16="http://schemas.microsoft.com/office/drawing/2014/chart" uri="{C3380CC4-5D6E-409C-BE32-E72D297353CC}">
              <c16:uniqueId val="{00000001-F0FF-4077-8515-66047016E5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52.23</c:v>
                </c:pt>
                <c:pt idx="1">
                  <c:v>54.59</c:v>
                </c:pt>
                <c:pt idx="2">
                  <c:v>43.69</c:v>
                </c:pt>
                <c:pt idx="3">
                  <c:v>40.869999999999997</c:v>
                </c:pt>
                <c:pt idx="4">
                  <c:v>42.07</c:v>
                </c:pt>
              </c:numCache>
            </c:numRef>
          </c:val>
          <c:extLst>
            <c:ext xmlns:c16="http://schemas.microsoft.com/office/drawing/2014/chart" uri="{C3380CC4-5D6E-409C-BE32-E72D297353CC}">
              <c16:uniqueId val="{00000000-0B81-4B72-BA30-E18642662B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c:ext xmlns:c16="http://schemas.microsoft.com/office/drawing/2014/chart" uri="{C3380CC4-5D6E-409C-BE32-E72D297353CC}">
              <c16:uniqueId val="{00000001-0B81-4B72-BA30-E18642662B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297.79000000000002</c:v>
                </c:pt>
                <c:pt idx="1">
                  <c:v>285.56</c:v>
                </c:pt>
                <c:pt idx="2">
                  <c:v>357.27</c:v>
                </c:pt>
                <c:pt idx="3">
                  <c:v>347.87</c:v>
                </c:pt>
                <c:pt idx="4">
                  <c:v>373.5</c:v>
                </c:pt>
              </c:numCache>
            </c:numRef>
          </c:val>
          <c:extLst>
            <c:ext xmlns:c16="http://schemas.microsoft.com/office/drawing/2014/chart" uri="{C3380CC4-5D6E-409C-BE32-E72D297353CC}">
              <c16:uniqueId val="{00000000-0246-425C-98FE-BA74E60BEE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c:ext xmlns:c16="http://schemas.microsoft.com/office/drawing/2014/chart" uri="{C3380CC4-5D6E-409C-BE32-E72D297353CC}">
              <c16:uniqueId val="{00000001-0246-425C-98FE-BA74E60BEE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58.15</c:v>
                </c:pt>
                <c:pt idx="1">
                  <c:v>60.71</c:v>
                </c:pt>
                <c:pt idx="2">
                  <c:v>58.96</c:v>
                </c:pt>
                <c:pt idx="3">
                  <c:v>60.99</c:v>
                </c:pt>
                <c:pt idx="4">
                  <c:v>62.85</c:v>
                </c:pt>
              </c:numCache>
            </c:numRef>
          </c:val>
          <c:extLst>
            <c:ext xmlns:c16="http://schemas.microsoft.com/office/drawing/2014/chart" uri="{C3380CC4-5D6E-409C-BE32-E72D297353CC}">
              <c16:uniqueId val="{00000000-1D26-4F95-B461-A7E5C878C3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c:ext xmlns:c16="http://schemas.microsoft.com/office/drawing/2014/chart" uri="{C3380CC4-5D6E-409C-BE32-E72D297353CC}">
              <c16:uniqueId val="{00000001-1D26-4F95-B461-A7E5C878C3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81.760000000000005</c:v>
                </c:pt>
                <c:pt idx="1">
                  <c:v>77.63</c:v>
                </c:pt>
                <c:pt idx="2">
                  <c:v>77.73</c:v>
                </c:pt>
                <c:pt idx="3">
                  <c:v>72.7</c:v>
                </c:pt>
                <c:pt idx="4">
                  <c:v>70.09</c:v>
                </c:pt>
              </c:numCache>
            </c:numRef>
          </c:val>
          <c:extLst>
            <c:ext xmlns:c16="http://schemas.microsoft.com/office/drawing/2014/chart" uri="{C3380CC4-5D6E-409C-BE32-E72D297353CC}">
              <c16:uniqueId val="{00000000-3ED1-42FA-94B2-F67F5A2D69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3ED1-42FA-94B2-F67F5A2D69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常陸太田市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47338</v>
      </c>
      <c r="AM8" s="44"/>
      <c r="AN8" s="44"/>
      <c r="AO8" s="44"/>
      <c r="AP8" s="44"/>
      <c r="AQ8" s="44"/>
      <c r="AR8" s="44"/>
      <c r="AS8" s="44"/>
      <c r="AT8" s="45">
        <f>データ!$S$6</f>
        <v>371.99</v>
      </c>
      <c r="AU8" s="46"/>
      <c r="AV8" s="46"/>
      <c r="AW8" s="46"/>
      <c r="AX8" s="46"/>
      <c r="AY8" s="46"/>
      <c r="AZ8" s="46"/>
      <c r="BA8" s="46"/>
      <c r="BB8" s="47">
        <f>データ!$T$6</f>
        <v>127.26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57.53</v>
      </c>
      <c r="J10" s="46"/>
      <c r="K10" s="46"/>
      <c r="L10" s="46"/>
      <c r="M10" s="46"/>
      <c r="N10" s="46"/>
      <c r="O10" s="80"/>
      <c r="P10" s="47">
        <f>データ!$P$6</f>
        <v>13.62</v>
      </c>
      <c r="Q10" s="47"/>
      <c r="R10" s="47"/>
      <c r="S10" s="47"/>
      <c r="T10" s="47"/>
      <c r="U10" s="47"/>
      <c r="V10" s="47"/>
      <c r="W10" s="44">
        <f>データ!$Q$6</f>
        <v>3190</v>
      </c>
      <c r="X10" s="44"/>
      <c r="Y10" s="44"/>
      <c r="Z10" s="44"/>
      <c r="AA10" s="44"/>
      <c r="AB10" s="44"/>
      <c r="AC10" s="44"/>
      <c r="AD10" s="2"/>
      <c r="AE10" s="2"/>
      <c r="AF10" s="2"/>
      <c r="AG10" s="2"/>
      <c r="AH10" s="2"/>
      <c r="AI10" s="2"/>
      <c r="AJ10" s="2"/>
      <c r="AK10" s="2"/>
      <c r="AL10" s="44">
        <f>データ!$U$6</f>
        <v>6398</v>
      </c>
      <c r="AM10" s="44"/>
      <c r="AN10" s="44"/>
      <c r="AO10" s="44"/>
      <c r="AP10" s="44"/>
      <c r="AQ10" s="44"/>
      <c r="AR10" s="44"/>
      <c r="AS10" s="44"/>
      <c r="AT10" s="45">
        <f>データ!$V$6</f>
        <v>103.8</v>
      </c>
      <c r="AU10" s="46"/>
      <c r="AV10" s="46"/>
      <c r="AW10" s="46"/>
      <c r="AX10" s="46"/>
      <c r="AY10" s="46"/>
      <c r="AZ10" s="46"/>
      <c r="BA10" s="46"/>
      <c r="BB10" s="47">
        <f>データ!$W$6</f>
        <v>61.64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SlObeD3VjH0TcnWjR2QYHZ06Ka3tx7dp2X77tAiPx2RBhOKTKFtbnIF+h3j8Nr6CVRY+dXB5k8md5u82nev9bQ==" saltValue="uvZkvGTTnmFpAeiWaY67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82121</v>
      </c>
      <c r="D6" s="20">
        <f t="shared" si="3"/>
        <v>46</v>
      </c>
      <c r="E6" s="20">
        <f t="shared" si="3"/>
        <v>1</v>
      </c>
      <c r="F6" s="20">
        <f t="shared" si="3"/>
        <v>0</v>
      </c>
      <c r="G6" s="20">
        <f t="shared" si="3"/>
        <v>5</v>
      </c>
      <c r="H6" s="20" t="str">
        <f t="shared" si="3"/>
        <v>茨城県　常陸太田市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57.53</v>
      </c>
      <c r="P6" s="21">
        <f t="shared" si="3"/>
        <v>13.62</v>
      </c>
      <c r="Q6" s="21">
        <f t="shared" si="3"/>
        <v>3190</v>
      </c>
      <c r="R6" s="21">
        <f t="shared" si="3"/>
        <v>47338</v>
      </c>
      <c r="S6" s="21">
        <f t="shared" si="3"/>
        <v>371.99</v>
      </c>
      <c r="T6" s="21">
        <f t="shared" si="3"/>
        <v>127.26</v>
      </c>
      <c r="U6" s="21">
        <f t="shared" si="3"/>
        <v>6398</v>
      </c>
      <c r="V6" s="21">
        <f t="shared" si="3"/>
        <v>103.8</v>
      </c>
      <c r="W6" s="21">
        <f t="shared" si="3"/>
        <v>61.64</v>
      </c>
      <c r="X6" s="22">
        <f>IF(X7="",NA(),X7)</f>
        <v>108.98</v>
      </c>
      <c r="Y6" s="22">
        <f t="shared" ref="Y6:AG6" si="4">IF(Y7="",NA(),Y7)</f>
        <v>115.65</v>
      </c>
      <c r="Z6" s="22">
        <f t="shared" si="4"/>
        <v>115.13</v>
      </c>
      <c r="AA6" s="22">
        <f t="shared" si="4"/>
        <v>115.84</v>
      </c>
      <c r="AB6" s="22">
        <f t="shared" si="4"/>
        <v>100.24</v>
      </c>
      <c r="AC6" s="22">
        <f t="shared" si="4"/>
        <v>100.27</v>
      </c>
      <c r="AD6" s="22">
        <f t="shared" si="4"/>
        <v>103.57</v>
      </c>
      <c r="AE6" s="22">
        <f t="shared" si="4"/>
        <v>100.97</v>
      </c>
      <c r="AF6" s="22">
        <f t="shared" si="4"/>
        <v>101.68</v>
      </c>
      <c r="AG6" s="22">
        <f t="shared" si="4"/>
        <v>97.35</v>
      </c>
      <c r="AH6" s="21" t="str">
        <f>IF(AH7="","",IF(AH7="-","【-】","【"&amp;SUBSTITUTE(TEXT(AH7,"#,##0.00"),"-","△")&amp;"】"))</f>
        <v>【103.05】</v>
      </c>
      <c r="AI6" s="21">
        <f>IF(AI7="",NA(),AI7)</f>
        <v>0</v>
      </c>
      <c r="AJ6" s="21">
        <f t="shared" ref="AJ6:AR6" si="5">IF(AJ7="",NA(),AJ7)</f>
        <v>0</v>
      </c>
      <c r="AK6" s="21">
        <f t="shared" si="5"/>
        <v>0</v>
      </c>
      <c r="AL6" s="21">
        <f t="shared" si="5"/>
        <v>0</v>
      </c>
      <c r="AM6" s="21">
        <f t="shared" si="5"/>
        <v>0</v>
      </c>
      <c r="AN6" s="22">
        <f t="shared" si="5"/>
        <v>8.57</v>
      </c>
      <c r="AO6" s="22">
        <f t="shared" si="5"/>
        <v>5.78</v>
      </c>
      <c r="AP6" s="22">
        <f t="shared" si="5"/>
        <v>8.73</v>
      </c>
      <c r="AQ6" s="22">
        <f t="shared" si="5"/>
        <v>15.24</v>
      </c>
      <c r="AR6" s="22">
        <f t="shared" si="5"/>
        <v>25.06</v>
      </c>
      <c r="AS6" s="21" t="str">
        <f>IF(AS7="","",IF(AS7="-","【-】","【"&amp;SUBSTITUTE(TEXT(AS7,"#,##0.00"),"-","△")&amp;"】"))</f>
        <v>【30.22】</v>
      </c>
      <c r="AT6" s="22">
        <f>IF(AT7="",NA(),AT7)</f>
        <v>147.63999999999999</v>
      </c>
      <c r="AU6" s="22">
        <f t="shared" ref="AU6:BC6" si="6">IF(AU7="",NA(),AU7)</f>
        <v>295.79000000000002</v>
      </c>
      <c r="AV6" s="22">
        <f t="shared" si="6"/>
        <v>429.16</v>
      </c>
      <c r="AW6" s="22">
        <f t="shared" si="6"/>
        <v>551.42999999999995</v>
      </c>
      <c r="AX6" s="22">
        <f t="shared" si="6"/>
        <v>457.17</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753.76</v>
      </c>
      <c r="BF6" s="22">
        <f t="shared" ref="BF6:BN6" si="7">IF(BF7="",NA(),BF7)</f>
        <v>807.02</v>
      </c>
      <c r="BG6" s="22">
        <f t="shared" si="7"/>
        <v>941.09</v>
      </c>
      <c r="BH6" s="22">
        <f t="shared" si="7"/>
        <v>1071.95</v>
      </c>
      <c r="BI6" s="22">
        <f t="shared" si="7"/>
        <v>1154.0899999999999</v>
      </c>
      <c r="BJ6" s="22">
        <f t="shared" si="7"/>
        <v>1390.57</v>
      </c>
      <c r="BK6" s="22">
        <f t="shared" si="7"/>
        <v>1546.97</v>
      </c>
      <c r="BL6" s="22">
        <f t="shared" si="7"/>
        <v>1471.36</v>
      </c>
      <c r="BM6" s="22">
        <f t="shared" si="7"/>
        <v>1495.64</v>
      </c>
      <c r="BN6" s="22">
        <f t="shared" si="7"/>
        <v>1331.83</v>
      </c>
      <c r="BO6" s="21" t="str">
        <f>IF(BO7="","",IF(BO7="-","【-】","【"&amp;SUBSTITUTE(TEXT(BO7,"#,##0.00"),"-","△")&amp;"】"))</f>
        <v>【1,042.45】</v>
      </c>
      <c r="BP6" s="22">
        <f>IF(BP7="",NA(),BP7)</f>
        <v>52.23</v>
      </c>
      <c r="BQ6" s="22">
        <f t="shared" ref="BQ6:BY6" si="8">IF(BQ7="",NA(),BQ7)</f>
        <v>54.59</v>
      </c>
      <c r="BR6" s="22">
        <f t="shared" si="8"/>
        <v>43.69</v>
      </c>
      <c r="BS6" s="22">
        <f t="shared" si="8"/>
        <v>40.869999999999997</v>
      </c>
      <c r="BT6" s="22">
        <f t="shared" si="8"/>
        <v>42.07</v>
      </c>
      <c r="BU6" s="22">
        <f t="shared" si="8"/>
        <v>62.43</v>
      </c>
      <c r="BV6" s="22">
        <f t="shared" si="8"/>
        <v>51.1</v>
      </c>
      <c r="BW6" s="22">
        <f t="shared" si="8"/>
        <v>51.76</v>
      </c>
      <c r="BX6" s="22">
        <f t="shared" si="8"/>
        <v>46.15</v>
      </c>
      <c r="BY6" s="22">
        <f t="shared" si="8"/>
        <v>47.78</v>
      </c>
      <c r="BZ6" s="21" t="str">
        <f>IF(BZ7="","",IF(BZ7="-","【-】","【"&amp;SUBSTITUTE(TEXT(BZ7,"#,##0.00"),"-","△")&amp;"】"))</f>
        <v>【57.74】</v>
      </c>
      <c r="CA6" s="22">
        <f>IF(CA7="",NA(),CA7)</f>
        <v>297.79000000000002</v>
      </c>
      <c r="CB6" s="22">
        <f t="shared" ref="CB6:CJ6" si="9">IF(CB7="",NA(),CB7)</f>
        <v>285.56</v>
      </c>
      <c r="CC6" s="22">
        <f t="shared" si="9"/>
        <v>357.27</v>
      </c>
      <c r="CD6" s="22">
        <f t="shared" si="9"/>
        <v>347.87</v>
      </c>
      <c r="CE6" s="22">
        <f t="shared" si="9"/>
        <v>373.5</v>
      </c>
      <c r="CF6" s="22">
        <f t="shared" si="9"/>
        <v>224.51</v>
      </c>
      <c r="CG6" s="22">
        <f t="shared" si="9"/>
        <v>269.64</v>
      </c>
      <c r="CH6" s="22">
        <f t="shared" si="9"/>
        <v>276.18</v>
      </c>
      <c r="CI6" s="22">
        <f t="shared" si="9"/>
        <v>315.83</v>
      </c>
      <c r="CJ6" s="22">
        <f t="shared" si="9"/>
        <v>319.76</v>
      </c>
      <c r="CK6" s="21" t="str">
        <f>IF(CK7="","",IF(CK7="-","【-】","【"&amp;SUBSTITUTE(TEXT(CK7,"#,##0.00"),"-","△")&amp;"】"))</f>
        <v>【285.48】</v>
      </c>
      <c r="CL6" s="22">
        <f>IF(CL7="",NA(),CL7)</f>
        <v>58.15</v>
      </c>
      <c r="CM6" s="22">
        <f t="shared" ref="CM6:CU6" si="10">IF(CM7="",NA(),CM7)</f>
        <v>60.71</v>
      </c>
      <c r="CN6" s="22">
        <f t="shared" si="10"/>
        <v>58.96</v>
      </c>
      <c r="CO6" s="22">
        <f t="shared" si="10"/>
        <v>60.99</v>
      </c>
      <c r="CP6" s="22">
        <f t="shared" si="10"/>
        <v>62.85</v>
      </c>
      <c r="CQ6" s="22">
        <f t="shared" si="10"/>
        <v>55.3</v>
      </c>
      <c r="CR6" s="22">
        <f t="shared" si="10"/>
        <v>54.14</v>
      </c>
      <c r="CS6" s="22">
        <f t="shared" si="10"/>
        <v>53.79</v>
      </c>
      <c r="CT6" s="22">
        <f t="shared" si="10"/>
        <v>56.4</v>
      </c>
      <c r="CU6" s="22">
        <f t="shared" si="10"/>
        <v>54.97</v>
      </c>
      <c r="CV6" s="21" t="str">
        <f>IF(CV7="","",IF(CV7="-","【-】","【"&amp;SUBSTITUTE(TEXT(CV7,"#,##0.00"),"-","△")&amp;"】"))</f>
        <v>【53.73】</v>
      </c>
      <c r="CW6" s="22">
        <f>IF(CW7="",NA(),CW7)</f>
        <v>81.760000000000005</v>
      </c>
      <c r="CX6" s="22">
        <f t="shared" ref="CX6:DF6" si="11">IF(CX7="",NA(),CX7)</f>
        <v>77.63</v>
      </c>
      <c r="CY6" s="22">
        <f t="shared" si="11"/>
        <v>77.73</v>
      </c>
      <c r="CZ6" s="22">
        <f t="shared" si="11"/>
        <v>72.7</v>
      </c>
      <c r="DA6" s="22">
        <f t="shared" si="11"/>
        <v>70.09</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6.64</v>
      </c>
      <c r="DI6" s="22">
        <f t="shared" ref="DI6:DQ6" si="12">IF(DI7="",NA(),DI7)</f>
        <v>12.91</v>
      </c>
      <c r="DJ6" s="22">
        <f t="shared" si="12"/>
        <v>18.61</v>
      </c>
      <c r="DK6" s="22">
        <f t="shared" si="12"/>
        <v>24.07</v>
      </c>
      <c r="DL6" s="22">
        <f t="shared" si="12"/>
        <v>28.81</v>
      </c>
      <c r="DM6" s="22">
        <f t="shared" si="12"/>
        <v>34.83</v>
      </c>
      <c r="DN6" s="22">
        <f t="shared" si="12"/>
        <v>31.44</v>
      </c>
      <c r="DO6" s="22">
        <f t="shared" si="12"/>
        <v>35.43</v>
      </c>
      <c r="DP6" s="22">
        <f t="shared" si="12"/>
        <v>41.69</v>
      </c>
      <c r="DQ6" s="22">
        <f t="shared" si="12"/>
        <v>45.06</v>
      </c>
      <c r="DR6" s="21" t="str">
        <f>IF(DR7="","",IF(DR7="-","【-】","【"&amp;SUBSTITUTE(TEXT(DR7,"#,##0.00"),"-","△")&amp;"】"))</f>
        <v>【38.43】</v>
      </c>
      <c r="DS6" s="22">
        <f>IF(DS7="",NA(),DS7)</f>
        <v>12.51</v>
      </c>
      <c r="DT6" s="22">
        <f t="shared" ref="DT6:EB6" si="13">IF(DT7="",NA(),DT7)</f>
        <v>12.51</v>
      </c>
      <c r="DU6" s="22">
        <f t="shared" si="13"/>
        <v>12.96</v>
      </c>
      <c r="DV6" s="22">
        <f t="shared" si="13"/>
        <v>15.5</v>
      </c>
      <c r="DW6" s="22">
        <f t="shared" si="13"/>
        <v>17.72</v>
      </c>
      <c r="DX6" s="22">
        <f t="shared" si="13"/>
        <v>10.050000000000001</v>
      </c>
      <c r="DY6" s="22">
        <f t="shared" si="13"/>
        <v>10.78</v>
      </c>
      <c r="DZ6" s="22">
        <f t="shared" si="13"/>
        <v>11.16</v>
      </c>
      <c r="EA6" s="22">
        <f t="shared" si="13"/>
        <v>14.82</v>
      </c>
      <c r="EB6" s="22">
        <f t="shared" si="13"/>
        <v>17.05</v>
      </c>
      <c r="EC6" s="21" t="str">
        <f>IF(EC7="","",IF(EC7="-","【-】","【"&amp;SUBSTITUTE(TEXT(EC7,"#,##0.00"),"-","△")&amp;"】"))</f>
        <v>【19.16】</v>
      </c>
      <c r="ED6" s="22">
        <f>IF(ED7="",NA(),ED7)</f>
        <v>0.28000000000000003</v>
      </c>
      <c r="EE6" s="22">
        <f t="shared" ref="EE6:EM6" si="14">IF(EE7="",NA(),EE7)</f>
        <v>0.2</v>
      </c>
      <c r="EF6" s="22">
        <f t="shared" si="14"/>
        <v>0.32</v>
      </c>
      <c r="EG6" s="22">
        <f t="shared" si="14"/>
        <v>0.2</v>
      </c>
      <c r="EH6" s="22">
        <f t="shared" si="14"/>
        <v>0.27</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15">
      <c r="A7" s="15"/>
      <c r="B7" s="24">
        <v>2023</v>
      </c>
      <c r="C7" s="24">
        <v>82121</v>
      </c>
      <c r="D7" s="24">
        <v>46</v>
      </c>
      <c r="E7" s="24">
        <v>1</v>
      </c>
      <c r="F7" s="24">
        <v>0</v>
      </c>
      <c r="G7" s="24">
        <v>5</v>
      </c>
      <c r="H7" s="24" t="s">
        <v>93</v>
      </c>
      <c r="I7" s="24" t="s">
        <v>94</v>
      </c>
      <c r="J7" s="24" t="s">
        <v>95</v>
      </c>
      <c r="K7" s="24" t="s">
        <v>96</v>
      </c>
      <c r="L7" s="24" t="s">
        <v>97</v>
      </c>
      <c r="M7" s="24" t="s">
        <v>98</v>
      </c>
      <c r="N7" s="25" t="s">
        <v>99</v>
      </c>
      <c r="O7" s="25">
        <v>57.53</v>
      </c>
      <c r="P7" s="25">
        <v>13.62</v>
      </c>
      <c r="Q7" s="25">
        <v>3190</v>
      </c>
      <c r="R7" s="25">
        <v>47338</v>
      </c>
      <c r="S7" s="25">
        <v>371.99</v>
      </c>
      <c r="T7" s="25">
        <v>127.26</v>
      </c>
      <c r="U7" s="25">
        <v>6398</v>
      </c>
      <c r="V7" s="25">
        <v>103.8</v>
      </c>
      <c r="W7" s="25">
        <v>61.64</v>
      </c>
      <c r="X7" s="25">
        <v>108.98</v>
      </c>
      <c r="Y7" s="25">
        <v>115.65</v>
      </c>
      <c r="Z7" s="25">
        <v>115.13</v>
      </c>
      <c r="AA7" s="25">
        <v>115.84</v>
      </c>
      <c r="AB7" s="25">
        <v>100.24</v>
      </c>
      <c r="AC7" s="25">
        <v>100.27</v>
      </c>
      <c r="AD7" s="25">
        <v>103.57</v>
      </c>
      <c r="AE7" s="25">
        <v>100.97</v>
      </c>
      <c r="AF7" s="25">
        <v>101.68</v>
      </c>
      <c r="AG7" s="25">
        <v>97.35</v>
      </c>
      <c r="AH7" s="25">
        <v>103.05</v>
      </c>
      <c r="AI7" s="25">
        <v>0</v>
      </c>
      <c r="AJ7" s="25">
        <v>0</v>
      </c>
      <c r="AK7" s="25">
        <v>0</v>
      </c>
      <c r="AL7" s="25">
        <v>0</v>
      </c>
      <c r="AM7" s="25">
        <v>0</v>
      </c>
      <c r="AN7" s="25">
        <v>8.57</v>
      </c>
      <c r="AO7" s="25">
        <v>5.78</v>
      </c>
      <c r="AP7" s="25">
        <v>8.73</v>
      </c>
      <c r="AQ7" s="25">
        <v>15.24</v>
      </c>
      <c r="AR7" s="25">
        <v>25.06</v>
      </c>
      <c r="AS7" s="25">
        <v>30.22</v>
      </c>
      <c r="AT7" s="25">
        <v>147.63999999999999</v>
      </c>
      <c r="AU7" s="25">
        <v>295.79000000000002</v>
      </c>
      <c r="AV7" s="25">
        <v>429.16</v>
      </c>
      <c r="AW7" s="25">
        <v>551.42999999999995</v>
      </c>
      <c r="AX7" s="25">
        <v>457.17</v>
      </c>
      <c r="AY7" s="25">
        <v>139.66999999999999</v>
      </c>
      <c r="AZ7" s="25">
        <v>92.24</v>
      </c>
      <c r="BA7" s="25">
        <v>116</v>
      </c>
      <c r="BB7" s="25">
        <v>132.63999999999999</v>
      </c>
      <c r="BC7" s="25">
        <v>134.22</v>
      </c>
      <c r="BD7" s="25">
        <v>179.3</v>
      </c>
      <c r="BE7" s="25">
        <v>753.76</v>
      </c>
      <c r="BF7" s="25">
        <v>807.02</v>
      </c>
      <c r="BG7" s="25">
        <v>941.09</v>
      </c>
      <c r="BH7" s="25">
        <v>1071.95</v>
      </c>
      <c r="BI7" s="25">
        <v>1154.0899999999999</v>
      </c>
      <c r="BJ7" s="25">
        <v>1390.57</v>
      </c>
      <c r="BK7" s="25">
        <v>1546.97</v>
      </c>
      <c r="BL7" s="25">
        <v>1471.36</v>
      </c>
      <c r="BM7" s="25">
        <v>1495.64</v>
      </c>
      <c r="BN7" s="25">
        <v>1331.83</v>
      </c>
      <c r="BO7" s="25">
        <v>1042.45</v>
      </c>
      <c r="BP7" s="25">
        <v>52.23</v>
      </c>
      <c r="BQ7" s="25">
        <v>54.59</v>
      </c>
      <c r="BR7" s="25">
        <v>43.69</v>
      </c>
      <c r="BS7" s="25">
        <v>40.869999999999997</v>
      </c>
      <c r="BT7" s="25">
        <v>42.07</v>
      </c>
      <c r="BU7" s="25">
        <v>62.43</v>
      </c>
      <c r="BV7" s="25">
        <v>51.1</v>
      </c>
      <c r="BW7" s="25">
        <v>51.76</v>
      </c>
      <c r="BX7" s="25">
        <v>46.15</v>
      </c>
      <c r="BY7" s="25">
        <v>47.78</v>
      </c>
      <c r="BZ7" s="25">
        <v>57.74</v>
      </c>
      <c r="CA7" s="25">
        <v>297.79000000000002</v>
      </c>
      <c r="CB7" s="25">
        <v>285.56</v>
      </c>
      <c r="CC7" s="25">
        <v>357.27</v>
      </c>
      <c r="CD7" s="25">
        <v>347.87</v>
      </c>
      <c r="CE7" s="25">
        <v>373.5</v>
      </c>
      <c r="CF7" s="25">
        <v>224.51</v>
      </c>
      <c r="CG7" s="25">
        <v>269.64</v>
      </c>
      <c r="CH7" s="25">
        <v>276.18</v>
      </c>
      <c r="CI7" s="25">
        <v>315.83</v>
      </c>
      <c r="CJ7" s="25">
        <v>319.76</v>
      </c>
      <c r="CK7" s="25">
        <v>285.48</v>
      </c>
      <c r="CL7" s="25">
        <v>58.15</v>
      </c>
      <c r="CM7" s="25">
        <v>60.71</v>
      </c>
      <c r="CN7" s="25">
        <v>58.96</v>
      </c>
      <c r="CO7" s="25">
        <v>60.99</v>
      </c>
      <c r="CP7" s="25">
        <v>62.85</v>
      </c>
      <c r="CQ7" s="25">
        <v>55.3</v>
      </c>
      <c r="CR7" s="25">
        <v>54.14</v>
      </c>
      <c r="CS7" s="25">
        <v>53.79</v>
      </c>
      <c r="CT7" s="25">
        <v>56.4</v>
      </c>
      <c r="CU7" s="25">
        <v>54.97</v>
      </c>
      <c r="CV7" s="25">
        <v>53.73</v>
      </c>
      <c r="CW7" s="25">
        <v>81.760000000000005</v>
      </c>
      <c r="CX7" s="25">
        <v>77.63</v>
      </c>
      <c r="CY7" s="25">
        <v>77.73</v>
      </c>
      <c r="CZ7" s="25">
        <v>72.7</v>
      </c>
      <c r="DA7" s="25">
        <v>70.09</v>
      </c>
      <c r="DB7" s="25">
        <v>78.319999999999993</v>
      </c>
      <c r="DC7" s="25">
        <v>76.239999999999995</v>
      </c>
      <c r="DD7" s="25">
        <v>73.81</v>
      </c>
      <c r="DE7" s="25">
        <v>73.099999999999994</v>
      </c>
      <c r="DF7" s="25">
        <v>71.36</v>
      </c>
      <c r="DG7" s="25">
        <v>71.52</v>
      </c>
      <c r="DH7" s="25">
        <v>6.64</v>
      </c>
      <c r="DI7" s="25">
        <v>12.91</v>
      </c>
      <c r="DJ7" s="25">
        <v>18.61</v>
      </c>
      <c r="DK7" s="25">
        <v>24.07</v>
      </c>
      <c r="DL7" s="25">
        <v>28.81</v>
      </c>
      <c r="DM7" s="25">
        <v>34.83</v>
      </c>
      <c r="DN7" s="25">
        <v>31.44</v>
      </c>
      <c r="DO7" s="25">
        <v>35.43</v>
      </c>
      <c r="DP7" s="25">
        <v>41.69</v>
      </c>
      <c r="DQ7" s="25">
        <v>45.06</v>
      </c>
      <c r="DR7" s="25">
        <v>38.43</v>
      </c>
      <c r="DS7" s="25">
        <v>12.51</v>
      </c>
      <c r="DT7" s="25">
        <v>12.51</v>
      </c>
      <c r="DU7" s="25">
        <v>12.96</v>
      </c>
      <c r="DV7" s="25">
        <v>15.5</v>
      </c>
      <c r="DW7" s="25">
        <v>17.72</v>
      </c>
      <c r="DX7" s="25">
        <v>10.050000000000001</v>
      </c>
      <c r="DY7" s="25">
        <v>10.78</v>
      </c>
      <c r="DZ7" s="25">
        <v>11.16</v>
      </c>
      <c r="EA7" s="25">
        <v>14.82</v>
      </c>
      <c r="EB7" s="25">
        <v>17.05</v>
      </c>
      <c r="EC7" s="25">
        <v>19.16</v>
      </c>
      <c r="ED7" s="25">
        <v>0.28000000000000003</v>
      </c>
      <c r="EE7" s="25">
        <v>0.2</v>
      </c>
      <c r="EF7" s="25">
        <v>0.32</v>
      </c>
      <c r="EG7" s="25">
        <v>0.2</v>
      </c>
      <c r="EH7" s="25">
        <v>0.27</v>
      </c>
      <c r="EI7" s="25">
        <v>0.19</v>
      </c>
      <c r="EJ7" s="25">
        <v>0.26</v>
      </c>
      <c r="EK7" s="25">
        <v>0.28999999999999998</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2025-02-06T07:11:49Z</cp:lastPrinted>
  <dcterms:created xsi:type="dcterms:W3CDTF">2025-01-24T06:45:46Z</dcterms:created>
  <dcterms:modified xsi:type="dcterms:W3CDTF">2025-02-06T07:11:51Z</dcterms:modified>
  <cp:category/>
</cp:coreProperties>
</file>