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jogesui1\Desktop\R6\経営比較分析表\10_常陸太田市\"/>
    </mc:Choice>
  </mc:AlternateContent>
  <xr:revisionPtr revIDLastSave="0" documentId="13_ncr:1_{67C813FA-22B0-4393-B771-0AE2D8DA3FC0}" xr6:coauthVersionLast="36" xr6:coauthVersionMax="36" xr10:uidLastSave="{00000000-0000-0000-0000-000000000000}"/>
  <workbookProtection workbookAlgorithmName="SHA-512" workbookHashValue="LiG4c+wA+72hOSsoc4jijDPs1vAryIQ4kGBS/fiartbN2sutBox0XI/N8nuLcH5Y1PX54xITo8eg2d5E9MfTQg==" workbookSaltValue="8vj5DmrKcAXBFMqjRcOZcA==" workbookSpinCount="100000" lockStructure="1"/>
  <bookViews>
    <workbookView xWindow="0" yWindow="0" windowWidth="28800" windowHeight="121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I85" i="4"/>
  <c r="H85" i="4"/>
  <c r="G85" i="4"/>
  <c r="F85" i="4"/>
  <c r="E85" i="4"/>
  <c r="BB10" i="4"/>
  <c r="AT10" i="4"/>
  <c r="BB8" i="4"/>
  <c r="AT8" i="4"/>
  <c r="AL8" i="4"/>
  <c r="AD8" i="4"/>
  <c r="W8" i="4"/>
  <c r="P8"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<sst xmlns="http://schemas.openxmlformats.org/spreadsheetml/2006/main" count="231" uniqueCount="117">
  <si>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</si>
  <si>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</si>
  <si>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</si>
  <si>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</si>
  <si>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</si>
  <si>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</si>
  <si>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</si>
  <si>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</si>
  <si>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</si>
  <si>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</si>
  <si>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</si>
  <si>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</si>
  <si>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</si>
  <si>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</si>
  <si>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</si>
  <si>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</si>
  <si>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</si>
  <si>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</si>
  <si>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</si>
  <si>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</si>
  <si>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</si>
  <si>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</si>
  <si>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</si>
  <si>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</si>
  <si>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</si>
  <si>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</si>
  <si>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</si>
  <si>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</si>
  <si>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</si>
  <si>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</si>
  <si>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</si>
  <si>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</si>
  <si>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</si>
  <si>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</si>
  <si>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</si>
  <si>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</si>
  <si>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</si>
  <si>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</si>
  <si>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</si>
  <si>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</si>
  <si>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</si>
  <si>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</si>
  <si>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</si>
  <si>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</si>
  <si>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</si>
  <si>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</si>
  <si>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</si>
  <si>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</si>
  <si>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</si>
  <si>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</si>
  <si>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</si>
  <si>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</si>
  <si>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</si>
  <si>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</si>
  <si>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</si>
  <si>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</si>
  <si>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</si>
  <si>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</si>
  <si>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</si>
  <si>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</si>
  <si>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</si>
  <si>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</si>
  <si>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</si>
  <si>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</si>
  <si>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</si>
  <si>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</si>
  <si>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</si>
  <si>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</si>
  <si>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</si>
  <si>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</si>
  <si>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</si>
  <si>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</si>
  <si>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</si>
  <si>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</si>
  <si>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</si>
  <si>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</si>
  <si>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</si>
  <si>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</si>
  <si>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</si>
  <si>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</si>
  <si>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</si>
  <si>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</si>
  <si>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</si>
  <si>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</si>
  <si>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</si>
  <si>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</si>
  <si>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</si>
  <si>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</si>
  <si>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</si>
  <si>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</si>
  <si>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</si>
  <si>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</si>
  <si>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</si>
  <si>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</si>
  <si>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</si>
  <si>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</si>
  <si>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常陸太田市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</si>
  <si>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</si>
  <si>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</si>
  <si>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</si>
  <si>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</si>
  <si>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</si>
  <si>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</si>
  <si>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</si>
  <si>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</si>
  <si>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</si>
  <si>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</si>
  <si>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</si>
  <si>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</si>
  <si>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</si>
  <si>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</si>
  <si>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</si>
  <si>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</si>
  <si>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</si>
  <si>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①経常収支比率は100％を超えており、かつ②累積欠損金比率も発生していないため、概ね健全な経営であるが、⑤経費回収率は100%であるが、今後は施設の老朽化による修繕費用の増加が見込まれるため、今後の状況について将来推計を行い、更なる費用削減と施設の更新等に充てる財源の確保に努める必要がある。
③流動比率は、一般会計からの繰入れを増加して改善に努め100%を上回っており、引き続き支払い能力を高めるための経営改善を図って行く。
④企業債残高対事業規模比率は、前年度から大きく減少し、類似団体平均を大きく下回っていることから、引続き企業債の借入抑制を行い、今後の投資規模について注意して行く。
⑥汚水処理原価は、前年度から1.84円増加したが、類似団体平均を下回っており、引続き費用削減に努める。
⑦施設利用率は類似団体平均を上回っているものの、低い水準で推移していることから、更なる接続促進とともに、適正な施設規模での更新や施設の統合等について検討を行う。
⑧水洗化率は増加しているものの、類似団体平均を下回っていることから、引続き使用料収入の増加を図るため、市単独の接続促進補助の活用などにより、更なる水洗化率の向上に努める。</t>
    <phoneticPr fontId="4"/>
  </si>
  <si>
    <t>②管渠老朽化率は、法定耐用年数を経過した管渠がないため0%であるものの、汚水処理施設の老朽化により①有形固定資産減価償却率が増加しているため、今後も老朽化が進む施設を更新するための財源確保や更新時期の平準化を図り、可能な限り計画的な施設更新に努める。</t>
    <phoneticPr fontId="4"/>
  </si>
  <si>
    <t>経営の健全性・効率性については、一般会計からの補助金など下水道使用料以外の収入に依存している状況にあるため、更なる接続促進と費用削減に努める。また、施設の老朽化が進んで来るため、将来にわたり持続可能な特定環境保全公共下水道事業となるよう、老朽化が進む施設を更新するための財源確保や更新時期の平準化を図り、可能な限り計画的な施設更新に努めるとともに、関係団体と連携して施設の統合について検討をす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</si>
</sst>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0.08</c:v>
                </c:pt>
              </c:numCache>
            </c:numRef>
          </c:val>
          <c:extLst>
            <c:ext xmlns:c16="http://schemas.microsoft.com/office/drawing/2014/chart" uri="{C3380CC4-5D6E-409C-BE32-E72D297353CC}">
              <c16:uniqueId val="{00000000-DE6F-45EC-BBB6-C1D5BFB07C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0.02</c:v>
                </c:pt>
                <c:pt idx="2" formatCode="#,##0.00;&quot;△&quot;#,##0.00">
                  <c:v>0</c:v>
                </c:pt>
                <c:pt idx="3">
                  <c:v>0.08</c:v>
                </c:pt>
                <c:pt idx="4">
                  <c:v>0.06</c:v>
                </c:pt>
              </c:numCache>
            </c:numRef>
          </c:val>
          <c:smooth val="0"/>
          <c:extLst>
            <c:ext xmlns:c16="http://schemas.microsoft.com/office/drawing/2014/chart" uri="{C3380CC4-5D6E-409C-BE32-E72D297353CC}">
              <c16:uniqueId val="{00000001-DE6F-45EC-BBB6-C1D5BFB07C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49.5</c:v>
                </c:pt>
                <c:pt idx="1">
                  <c:v>52.58</c:v>
                </c:pt>
                <c:pt idx="2">
                  <c:v>54.25</c:v>
                </c:pt>
                <c:pt idx="3">
                  <c:v>54.42</c:v>
                </c:pt>
                <c:pt idx="4">
                  <c:v>54.5</c:v>
                </c:pt>
              </c:numCache>
            </c:numRef>
          </c:val>
          <c:extLst>
            <c:ext xmlns:c16="http://schemas.microsoft.com/office/drawing/2014/chart" uri="{C3380CC4-5D6E-409C-BE32-E72D297353CC}">
              <c16:uniqueId val="{00000000-B365-4C08-9A95-BD487DFD54C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37.65</c:v>
                </c:pt>
                <c:pt idx="1">
                  <c:v>36.71</c:v>
                </c:pt>
                <c:pt idx="2">
                  <c:v>33.799999999999997</c:v>
                </c:pt>
                <c:pt idx="3">
                  <c:v>41.06</c:v>
                </c:pt>
                <c:pt idx="4">
                  <c:v>42.09</c:v>
                </c:pt>
              </c:numCache>
            </c:numRef>
          </c:val>
          <c:smooth val="0"/>
          <c:extLst>
            <c:ext xmlns:c16="http://schemas.microsoft.com/office/drawing/2014/chart" uri="{C3380CC4-5D6E-409C-BE32-E72D297353CC}">
              <c16:uniqueId val="{00000001-B365-4C08-9A95-BD487DFD54C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58.37</c:v>
                </c:pt>
                <c:pt idx="1">
                  <c:v>59.99</c:v>
                </c:pt>
                <c:pt idx="2">
                  <c:v>60.65</c:v>
                </c:pt>
                <c:pt idx="3">
                  <c:v>61.94</c:v>
                </c:pt>
                <c:pt idx="4">
                  <c:v>62.76</c:v>
                </c:pt>
              </c:numCache>
            </c:numRef>
          </c:val>
          <c:extLst>
            <c:ext xmlns:c16="http://schemas.microsoft.com/office/drawing/2014/chart" uri="{C3380CC4-5D6E-409C-BE32-E72D297353CC}">
              <c16:uniqueId val="{00000000-DC8E-4250-B887-4EFEC6C4977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67.37</c:v>
                </c:pt>
                <c:pt idx="1">
                  <c:v>70.05</c:v>
                </c:pt>
                <c:pt idx="2">
                  <c:v>67.09</c:v>
                </c:pt>
                <c:pt idx="3">
                  <c:v>84.34</c:v>
                </c:pt>
                <c:pt idx="4">
                  <c:v>84.73</c:v>
                </c:pt>
              </c:numCache>
            </c:numRef>
          </c:val>
          <c:smooth val="0"/>
          <c:extLst>
            <c:ext xmlns:c16="http://schemas.microsoft.com/office/drawing/2014/chart" uri="{C3380CC4-5D6E-409C-BE32-E72D297353CC}">
              <c16:uniqueId val="{00000001-DC8E-4250-B887-4EFEC6C4977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133.80000000000001</c:v>
                </c:pt>
                <c:pt idx="1">
                  <c:v>106.58</c:v>
                </c:pt>
                <c:pt idx="2">
                  <c:v>125.78</c:v>
                </c:pt>
                <c:pt idx="3">
                  <c:v>117.87</c:v>
                </c:pt>
                <c:pt idx="4">
                  <c:v>114.36</c:v>
                </c:pt>
              </c:numCache>
            </c:numRef>
          </c:val>
          <c:extLst>
            <c:ext xmlns:c16="http://schemas.microsoft.com/office/drawing/2014/chart" uri="{C3380CC4-5D6E-409C-BE32-E72D297353CC}">
              <c16:uniqueId val="{00000000-F282-4FD1-806E-89591D0349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101.38</c:v>
                </c:pt>
                <c:pt idx="1">
                  <c:v>100.3</c:v>
                </c:pt>
                <c:pt idx="2">
                  <c:v>99.59</c:v>
                </c:pt>
                <c:pt idx="3">
                  <c:v>106.44</c:v>
                </c:pt>
                <c:pt idx="4">
                  <c:v>107.11</c:v>
                </c:pt>
              </c:numCache>
            </c:numRef>
          </c:val>
          <c:smooth val="0"/>
          <c:extLst>
            <c:ext xmlns:c16="http://schemas.microsoft.com/office/drawing/2014/chart" uri="{C3380CC4-5D6E-409C-BE32-E72D297353CC}">
              <c16:uniqueId val="{00000001-F282-4FD1-806E-89591D0349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3.05</c:v>
                </c:pt>
                <c:pt idx="1">
                  <c:v>6.06</c:v>
                </c:pt>
                <c:pt idx="2">
                  <c:v>9.11</c:v>
                </c:pt>
                <c:pt idx="3">
                  <c:v>12.05</c:v>
                </c:pt>
                <c:pt idx="4">
                  <c:v>14.91</c:v>
                </c:pt>
              </c:numCache>
            </c:numRef>
          </c:val>
          <c:extLst>
            <c:ext xmlns:c16="http://schemas.microsoft.com/office/drawing/2014/chart" uri="{C3380CC4-5D6E-409C-BE32-E72D297353CC}">
              <c16:uniqueId val="{00000000-1F42-4F62-AC21-66BFFACA51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13.2</c:v>
                </c:pt>
                <c:pt idx="1">
                  <c:v>15.82</c:v>
                </c:pt>
                <c:pt idx="2">
                  <c:v>18.97</c:v>
                </c:pt>
                <c:pt idx="3">
                  <c:v>24.8</c:v>
                </c:pt>
                <c:pt idx="4">
                  <c:v>26.77</c:v>
                </c:pt>
              </c:numCache>
            </c:numRef>
          </c:val>
          <c:smooth val="0"/>
          <c:extLst>
            <c:ext xmlns:c16="http://schemas.microsoft.com/office/drawing/2014/chart" uri="{C3380CC4-5D6E-409C-BE32-E72D297353CC}">
              <c16:uniqueId val="{00000001-1F42-4F62-AC21-66BFFACA51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DB0-4AF5-A8A2-7F6443E3F00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0.02</c:v>
                </c:pt>
                <c:pt idx="4" formatCode="#,##0.00;&quot;△&quot;#,##0.00;&quot;-&quot;">
                  <c:v>7.0000000000000007E-2</c:v>
                </c:pt>
              </c:numCache>
            </c:numRef>
          </c:val>
          <c:smooth val="0"/>
          <c:extLst>
            <c:ext xmlns:c16="http://schemas.microsoft.com/office/drawing/2014/chart" uri="{C3380CC4-5D6E-409C-BE32-E72D297353CC}">
              <c16:uniqueId val="{00000001-EDB0-4AF5-A8A2-7F6443E3F00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79.88</c:v>
                </c:pt>
                <c:pt idx="1">
                  <c:v>29.11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00B-435F-A542-FB6648F8C36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360.63</c:v>
                </c:pt>
                <c:pt idx="1">
                  <c:v>254.91</c:v>
                </c:pt>
                <c:pt idx="2">
                  <c:v>366.52</c:v>
                </c:pt>
                <c:pt idx="3">
                  <c:v>72.86</c:v>
                </c:pt>
                <c:pt idx="4">
                  <c:v>69.540000000000006</c:v>
                </c:pt>
              </c:numCache>
            </c:numRef>
          </c:val>
          <c:smooth val="0"/>
          <c:extLst>
            <c:ext xmlns:c16="http://schemas.microsoft.com/office/drawing/2014/chart" uri="{C3380CC4-5D6E-409C-BE32-E72D297353CC}">
              <c16:uniqueId val="{00000001-F00B-435F-A542-FB6648F8C36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37.19</c:v>
                </c:pt>
                <c:pt idx="1">
                  <c:v>62.77</c:v>
                </c:pt>
                <c:pt idx="2">
                  <c:v>152.44999999999999</c:v>
                </c:pt>
                <c:pt idx="3">
                  <c:v>206.55</c:v>
                </c:pt>
                <c:pt idx="4">
                  <c:v>249.16</c:v>
                </c:pt>
              </c:numCache>
            </c:numRef>
          </c:val>
          <c:extLst>
            <c:ext xmlns:c16="http://schemas.microsoft.com/office/drawing/2014/chart" uri="{C3380CC4-5D6E-409C-BE32-E72D297353CC}">
              <c16:uniqueId val="{00000000-846E-4C54-AD9C-8972B083D7C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75.33</c:v>
                </c:pt>
                <c:pt idx="1">
                  <c:v>64.17</c:v>
                </c:pt>
                <c:pt idx="2">
                  <c:v>89.11</c:v>
                </c:pt>
                <c:pt idx="3">
                  <c:v>45.42</c:v>
                </c:pt>
                <c:pt idx="4">
                  <c:v>50.63</c:v>
                </c:pt>
              </c:numCache>
            </c:numRef>
          </c:val>
          <c:smooth val="0"/>
          <c:extLst>
            <c:ext xmlns:c16="http://schemas.microsoft.com/office/drawing/2014/chart" uri="{C3380CC4-5D6E-409C-BE32-E72D297353CC}">
              <c16:uniqueId val="{00000001-846E-4C54-AD9C-8972B083D7C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107.2</c:v>
                </c:pt>
                <c:pt idx="1">
                  <c:v>471.36</c:v>
                </c:pt>
                <c:pt idx="2">
                  <c:v>153.74</c:v>
                </c:pt>
                <c:pt idx="3">
                  <c:v>45.71</c:v>
                </c:pt>
                <c:pt idx="4" formatCode="#,##0.00;&quot;△&quot;#,##0.00">
                  <c:v>0</c:v>
                </c:pt>
              </c:numCache>
            </c:numRef>
          </c:val>
          <c:extLst>
            <c:ext xmlns:c16="http://schemas.microsoft.com/office/drawing/2014/chart" uri="{C3380CC4-5D6E-409C-BE32-E72D297353CC}">
              <c16:uniqueId val="{00000000-C386-4408-AAEF-311E8634562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1087.96</c:v>
                </c:pt>
                <c:pt idx="1">
                  <c:v>1209.45</c:v>
                </c:pt>
                <c:pt idx="2">
                  <c:v>1042.6400000000001</c:v>
                </c:pt>
                <c:pt idx="3">
                  <c:v>1195.47</c:v>
                </c:pt>
                <c:pt idx="4">
                  <c:v>1168.69</c:v>
                </c:pt>
              </c:numCache>
            </c:numRef>
          </c:val>
          <c:smooth val="0"/>
          <c:extLst>
            <c:ext xmlns:c16="http://schemas.microsoft.com/office/drawing/2014/chart" uri="{C3380CC4-5D6E-409C-BE32-E72D297353CC}">
              <c16:uniqueId val="{00000001-C386-4408-AAEF-311E8634562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54.84</c:v>
                </c:pt>
                <c:pt idx="2">
                  <c:v>81.05</c:v>
                </c:pt>
                <c:pt idx="3">
                  <c:v>100</c:v>
                </c:pt>
                <c:pt idx="4">
                  <c:v>99.14</c:v>
                </c:pt>
              </c:numCache>
            </c:numRef>
          </c:val>
          <c:extLst>
            <c:ext xmlns:c16="http://schemas.microsoft.com/office/drawing/2014/chart" uri="{C3380CC4-5D6E-409C-BE32-E72D297353CC}">
              <c16:uniqueId val="{00000000-48F6-4893-BD4F-153436C40A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59.67</c:v>
                </c:pt>
                <c:pt idx="1">
                  <c:v>55.93</c:v>
                </c:pt>
                <c:pt idx="2">
                  <c:v>55.76</c:v>
                </c:pt>
                <c:pt idx="3">
                  <c:v>69.430000000000007</c:v>
                </c:pt>
                <c:pt idx="4">
                  <c:v>70.709999999999994</c:v>
                </c:pt>
              </c:numCache>
            </c:numRef>
          </c:val>
          <c:smooth val="0"/>
          <c:extLst>
            <c:ext xmlns:c16="http://schemas.microsoft.com/office/drawing/2014/chart" uri="{C3380CC4-5D6E-409C-BE32-E72D297353CC}">
              <c16:uniqueId val="{00000001-48F6-4893-BD4F-153436C40A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161.22999999999999</c:v>
                </c:pt>
                <c:pt idx="1">
                  <c:v>293.89999999999998</c:v>
                </c:pt>
                <c:pt idx="2">
                  <c:v>199.78</c:v>
                </c:pt>
                <c:pt idx="3">
                  <c:v>162.65</c:v>
                </c:pt>
                <c:pt idx="4">
                  <c:v>164.49</c:v>
                </c:pt>
              </c:numCache>
            </c:numRef>
          </c:val>
          <c:extLst>
            <c:ext xmlns:c16="http://schemas.microsoft.com/office/drawing/2014/chart" uri="{C3380CC4-5D6E-409C-BE32-E72D297353CC}">
              <c16:uniqueId val="{00000000-F566-4722-8768-2702448BBD0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270.60000000000002</c:v>
                </c:pt>
                <c:pt idx="1">
                  <c:v>289.60000000000002</c:v>
                </c:pt>
                <c:pt idx="2">
                  <c:v>296.14999999999998</c:v>
                </c:pt>
                <c:pt idx="3">
                  <c:v>239.46</c:v>
                </c:pt>
                <c:pt idx="4">
                  <c:v>233.15</c:v>
                </c:pt>
              </c:numCache>
            </c:numRef>
          </c:val>
          <c:smooth val="0"/>
          <c:extLst>
            <c:ext xmlns:c16="http://schemas.microsoft.com/office/drawing/2014/chart" uri="{C3380CC4-5D6E-409C-BE32-E72D297353CC}">
              <c16:uniqueId val="{00000001-F566-4722-8768-2702448BBD0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K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常陸太田市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非設置</v>
      </c>
      <c r="AE8" s="65"/>
      <c r="AF8" s="65"/>
      <c r="AG8" s="65"/>
      <c r="AH8" s="65"/>
      <c r="AI8" s="65"/>
      <c r="AJ8" s="65"/>
      <c r="AK8" s="3"/>
      <c r="AL8" s="45">
        <f>データ!S6</f>
        <v>47338</v>
      </c>
      <c r="AM8" s="45"/>
      <c r="AN8" s="45"/>
      <c r="AO8" s="45"/>
      <c r="AP8" s="45"/>
      <c r="AQ8" s="45"/>
      <c r="AR8" s="45"/>
      <c r="AS8" s="45"/>
      <c r="AT8" s="44">
        <f>データ!T6</f>
        <v>371.99</v>
      </c>
      <c r="AU8" s="44"/>
      <c r="AV8" s="44"/>
      <c r="AW8" s="44"/>
      <c r="AX8" s="44"/>
      <c r="AY8" s="44"/>
      <c r="AZ8" s="44"/>
      <c r="BA8" s="44"/>
      <c r="BB8" s="44">
        <f>データ!U6</f>
        <v>127.26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68.209999999999994</v>
      </c>
      <c r="J10" s="44"/>
      <c r="K10" s="44"/>
      <c r="L10" s="44"/>
      <c r="M10" s="44"/>
      <c r="N10" s="44"/>
      <c r="O10" s="44"/>
      <c r="P10" s="44">
        <f>データ!P6</f>
        <v>7.48</v>
      </c>
      <c r="Q10" s="44"/>
      <c r="R10" s="44"/>
      <c r="S10" s="44"/>
      <c r="T10" s="44"/>
      <c r="U10" s="44"/>
      <c r="V10" s="44"/>
      <c r="W10" s="44">
        <f>データ!Q6</f>
        <v>89.46</v>
      </c>
      <c r="X10" s="44"/>
      <c r="Y10" s="44"/>
      <c r="Z10" s="44"/>
      <c r="AA10" s="44"/>
      <c r="AB10" s="44"/>
      <c r="AC10" s="44"/>
      <c r="AD10" s="45">
        <f>データ!R6</f>
        <v>3300</v>
      </c>
      <c r="AE10" s="45"/>
      <c r="AF10" s="45"/>
      <c r="AG10" s="45"/>
      <c r="AH10" s="45"/>
      <c r="AI10" s="45"/>
      <c r="AJ10" s="45"/>
      <c r="AK10" s="2"/>
      <c r="AL10" s="45">
        <f>データ!V6</f>
        <v>3515</v>
      </c>
      <c r="AM10" s="45"/>
      <c r="AN10" s="45"/>
      <c r="AO10" s="45"/>
      <c r="AP10" s="45"/>
      <c r="AQ10" s="45"/>
      <c r="AR10" s="45"/>
      <c r="AS10" s="45"/>
      <c r="AT10" s="44">
        <f>データ!W6</f>
        <v>1.38</v>
      </c>
      <c r="AU10" s="44"/>
      <c r="AV10" s="44"/>
      <c r="AW10" s="44"/>
      <c r="AX10" s="44"/>
      <c r="AY10" s="44"/>
      <c r="AZ10" s="44"/>
      <c r="BA10" s="44"/>
      <c r="BB10" s="44">
        <f>データ!X6</f>
        <v>2547.1</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ubzKvohkSLIazQwbd02X10I2YC3plhu3gy9tvjtOf/UdUDK1fx2zx+fGl0YTaDf1rz/NVAwypmv1eJaboDhQNg==" saltValue="pvHaL/kBgeljjKrgMvXKS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82121</v>
      </c>
      <c r="D6" s="19">
        <f t="shared" si="3"/>
        <v>46</v>
      </c>
      <c r="E6" s="19">
        <f t="shared" si="3"/>
        <v>17</v>
      </c>
      <c r="F6" s="19">
        <f t="shared" si="3"/>
        <v>4</v>
      </c>
      <c r="G6" s="19">
        <f t="shared" si="3"/>
        <v>0</v>
      </c>
      <c r="H6" s="19" t="str">
        <f t="shared" si="3"/>
        <v>茨城県　常陸太田市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68.209999999999994</v>
      </c>
      <c r="P6" s="20">
        <f t="shared" si="3"/>
        <v>7.48</v>
      </c>
      <c r="Q6" s="20">
        <f t="shared" si="3"/>
        <v>89.46</v>
      </c>
      <c r="R6" s="20">
        <f t="shared" si="3"/>
        <v>3300</v>
      </c>
      <c r="S6" s="20">
        <f t="shared" si="3"/>
        <v>47338</v>
      </c>
      <c r="T6" s="20">
        <f t="shared" si="3"/>
        <v>371.99</v>
      </c>
      <c r="U6" s="20">
        <f t="shared" si="3"/>
        <v>127.26</v>
      </c>
      <c r="V6" s="20">
        <f t="shared" si="3"/>
        <v>3515</v>
      </c>
      <c r="W6" s="20">
        <f t="shared" si="3"/>
        <v>1.38</v>
      </c>
      <c r="X6" s="20">
        <f t="shared" si="3"/>
        <v>2547.1</v>
      </c>
      <c r="Y6" s="21">
        <f>IF(Y7="",NA(),Y7)</f>
        <v>133.80000000000001</v>
      </c>
      <c r="Z6" s="21">
        <f t="shared" ref="Z6:AH6" si="4">IF(Z7="",NA(),Z7)</f>
        <v>106.58</v>
      </c>
      <c r="AA6" s="21">
        <f t="shared" si="4"/>
        <v>125.78</v>
      </c>
      <c r="AB6" s="21">
        <f t="shared" si="4"/>
        <v>117.87</v>
      </c>
      <c r="AC6" s="21">
        <f t="shared" si="4"/>
        <v>114.36</v>
      </c>
      <c r="AD6" s="21">
        <f t="shared" si="4"/>
        <v>101.38</v>
      </c>
      <c r="AE6" s="21">
        <f t="shared" si="4"/>
        <v>100.3</v>
      </c>
      <c r="AF6" s="21">
        <f t="shared" si="4"/>
        <v>99.59</v>
      </c>
      <c r="AG6" s="21">
        <f t="shared" si="4"/>
        <v>106.44</v>
      </c>
      <c r="AH6" s="21">
        <f t="shared" si="4"/>
        <v>107.11</v>
      </c>
      <c r="AI6" s="20" t="str">
        <f>IF(AI7="","",IF(AI7="-","【-】","【"&amp;SUBSTITUTE(TEXT(AI7,"#,##0.00"),"-","△")&amp;"】"))</f>
        <v>【105.09】</v>
      </c>
      <c r="AJ6" s="21">
        <f>IF(AJ7="",NA(),AJ7)</f>
        <v>79.88</v>
      </c>
      <c r="AK6" s="21">
        <f t="shared" ref="AK6:AS6" si="5">IF(AK7="",NA(),AK7)</f>
        <v>29.11</v>
      </c>
      <c r="AL6" s="20">
        <f t="shared" si="5"/>
        <v>0</v>
      </c>
      <c r="AM6" s="20">
        <f t="shared" si="5"/>
        <v>0</v>
      </c>
      <c r="AN6" s="20">
        <f t="shared" si="5"/>
        <v>0</v>
      </c>
      <c r="AO6" s="21">
        <f t="shared" si="5"/>
        <v>360.63</v>
      </c>
      <c r="AP6" s="21">
        <f t="shared" si="5"/>
        <v>254.91</v>
      </c>
      <c r="AQ6" s="21">
        <f t="shared" si="5"/>
        <v>366.52</v>
      </c>
      <c r="AR6" s="21">
        <f t="shared" si="5"/>
        <v>72.86</v>
      </c>
      <c r="AS6" s="21">
        <f t="shared" si="5"/>
        <v>69.540000000000006</v>
      </c>
      <c r="AT6" s="20" t="str">
        <f>IF(AT7="","",IF(AT7="-","【-】","【"&amp;SUBSTITUTE(TEXT(AT7,"#,##0.00"),"-","△")&amp;"】"))</f>
        <v>【65.73】</v>
      </c>
      <c r="AU6" s="21">
        <f>IF(AU7="",NA(),AU7)</f>
        <v>37.19</v>
      </c>
      <c r="AV6" s="21">
        <f t="shared" ref="AV6:BD6" si="6">IF(AV7="",NA(),AV7)</f>
        <v>62.77</v>
      </c>
      <c r="AW6" s="21">
        <f t="shared" si="6"/>
        <v>152.44999999999999</v>
      </c>
      <c r="AX6" s="21">
        <f t="shared" si="6"/>
        <v>206.55</v>
      </c>
      <c r="AY6" s="21">
        <f t="shared" si="6"/>
        <v>249.16</v>
      </c>
      <c r="AZ6" s="21">
        <f t="shared" si="6"/>
        <v>75.33</v>
      </c>
      <c r="BA6" s="21">
        <f t="shared" si="6"/>
        <v>64.17</v>
      </c>
      <c r="BB6" s="21">
        <f t="shared" si="6"/>
        <v>89.11</v>
      </c>
      <c r="BC6" s="21">
        <f t="shared" si="6"/>
        <v>45.42</v>
      </c>
      <c r="BD6" s="21">
        <f t="shared" si="6"/>
        <v>50.63</v>
      </c>
      <c r="BE6" s="20" t="str">
        <f>IF(BE7="","",IF(BE7="-","【-】","【"&amp;SUBSTITUTE(TEXT(BE7,"#,##0.00"),"-","△")&amp;"】"))</f>
        <v>【48.91】</v>
      </c>
      <c r="BF6" s="21">
        <f>IF(BF7="",NA(),BF7)</f>
        <v>107.2</v>
      </c>
      <c r="BG6" s="21">
        <f t="shared" ref="BG6:BO6" si="7">IF(BG7="",NA(),BG7)</f>
        <v>471.36</v>
      </c>
      <c r="BH6" s="21">
        <f t="shared" si="7"/>
        <v>153.74</v>
      </c>
      <c r="BI6" s="21">
        <f t="shared" si="7"/>
        <v>45.71</v>
      </c>
      <c r="BJ6" s="20">
        <f t="shared" si="7"/>
        <v>0</v>
      </c>
      <c r="BK6" s="21">
        <f t="shared" si="7"/>
        <v>1087.96</v>
      </c>
      <c r="BL6" s="21">
        <f t="shared" si="7"/>
        <v>1209.45</v>
      </c>
      <c r="BM6" s="21">
        <f t="shared" si="7"/>
        <v>1042.6400000000001</v>
      </c>
      <c r="BN6" s="21">
        <f t="shared" si="7"/>
        <v>1195.47</v>
      </c>
      <c r="BO6" s="21">
        <f t="shared" si="7"/>
        <v>1168.69</v>
      </c>
      <c r="BP6" s="20" t="str">
        <f>IF(BP7="","",IF(BP7="-","【-】","【"&amp;SUBSTITUTE(TEXT(BP7,"#,##0.00"),"-","△")&amp;"】"))</f>
        <v>【1,156.82】</v>
      </c>
      <c r="BQ6" s="21">
        <f>IF(BQ7="",NA(),BQ7)</f>
        <v>100</v>
      </c>
      <c r="BR6" s="21">
        <f t="shared" ref="BR6:BZ6" si="8">IF(BR7="",NA(),BR7)</f>
        <v>54.84</v>
      </c>
      <c r="BS6" s="21">
        <f t="shared" si="8"/>
        <v>81.05</v>
      </c>
      <c r="BT6" s="21">
        <f t="shared" si="8"/>
        <v>100</v>
      </c>
      <c r="BU6" s="21">
        <f t="shared" si="8"/>
        <v>99.14</v>
      </c>
      <c r="BV6" s="21">
        <f t="shared" si="8"/>
        <v>59.67</v>
      </c>
      <c r="BW6" s="21">
        <f t="shared" si="8"/>
        <v>55.93</v>
      </c>
      <c r="BX6" s="21">
        <f t="shared" si="8"/>
        <v>55.76</v>
      </c>
      <c r="BY6" s="21">
        <f t="shared" si="8"/>
        <v>69.430000000000007</v>
      </c>
      <c r="BZ6" s="21">
        <f t="shared" si="8"/>
        <v>70.709999999999994</v>
      </c>
      <c r="CA6" s="20" t="str">
        <f>IF(CA7="","",IF(CA7="-","【-】","【"&amp;SUBSTITUTE(TEXT(CA7,"#,##0.00"),"-","△")&amp;"】"))</f>
        <v>【75.33】</v>
      </c>
      <c r="CB6" s="21">
        <f>IF(CB7="",NA(),CB7)</f>
        <v>161.22999999999999</v>
      </c>
      <c r="CC6" s="21">
        <f t="shared" ref="CC6:CK6" si="9">IF(CC7="",NA(),CC7)</f>
        <v>293.89999999999998</v>
      </c>
      <c r="CD6" s="21">
        <f t="shared" si="9"/>
        <v>199.78</v>
      </c>
      <c r="CE6" s="21">
        <f t="shared" si="9"/>
        <v>162.65</v>
      </c>
      <c r="CF6" s="21">
        <f t="shared" si="9"/>
        <v>164.49</v>
      </c>
      <c r="CG6" s="21">
        <f t="shared" si="9"/>
        <v>270.60000000000002</v>
      </c>
      <c r="CH6" s="21">
        <f t="shared" si="9"/>
        <v>289.60000000000002</v>
      </c>
      <c r="CI6" s="21">
        <f t="shared" si="9"/>
        <v>296.14999999999998</v>
      </c>
      <c r="CJ6" s="21">
        <f t="shared" si="9"/>
        <v>239.46</v>
      </c>
      <c r="CK6" s="21">
        <f t="shared" si="9"/>
        <v>233.15</v>
      </c>
      <c r="CL6" s="20" t="str">
        <f>IF(CL7="","",IF(CL7="-","【-】","【"&amp;SUBSTITUTE(TEXT(CL7,"#,##0.00"),"-","△")&amp;"】"))</f>
        <v>【215.73】</v>
      </c>
      <c r="CM6" s="21">
        <f>IF(CM7="",NA(),CM7)</f>
        <v>49.5</v>
      </c>
      <c r="CN6" s="21">
        <f t="shared" ref="CN6:CV6" si="10">IF(CN7="",NA(),CN7)</f>
        <v>52.58</v>
      </c>
      <c r="CO6" s="21">
        <f t="shared" si="10"/>
        <v>54.25</v>
      </c>
      <c r="CP6" s="21">
        <f t="shared" si="10"/>
        <v>54.42</v>
      </c>
      <c r="CQ6" s="21">
        <f t="shared" si="10"/>
        <v>54.5</v>
      </c>
      <c r="CR6" s="21">
        <f t="shared" si="10"/>
        <v>37.65</v>
      </c>
      <c r="CS6" s="21">
        <f t="shared" si="10"/>
        <v>36.71</v>
      </c>
      <c r="CT6" s="21">
        <f t="shared" si="10"/>
        <v>33.799999999999997</v>
      </c>
      <c r="CU6" s="21">
        <f t="shared" si="10"/>
        <v>41.06</v>
      </c>
      <c r="CV6" s="21">
        <f t="shared" si="10"/>
        <v>42.09</v>
      </c>
      <c r="CW6" s="20" t="str">
        <f>IF(CW7="","",IF(CW7="-","【-】","【"&amp;SUBSTITUTE(TEXT(CW7,"#,##0.00"),"-","△")&amp;"】"))</f>
        <v>【43.28】</v>
      </c>
      <c r="CX6" s="21">
        <f>IF(CX7="",NA(),CX7)</f>
        <v>58.37</v>
      </c>
      <c r="CY6" s="21">
        <f t="shared" ref="CY6:DG6" si="11">IF(CY7="",NA(),CY7)</f>
        <v>59.99</v>
      </c>
      <c r="CZ6" s="21">
        <f t="shared" si="11"/>
        <v>60.65</v>
      </c>
      <c r="DA6" s="21">
        <f t="shared" si="11"/>
        <v>61.94</v>
      </c>
      <c r="DB6" s="21">
        <f t="shared" si="11"/>
        <v>62.76</v>
      </c>
      <c r="DC6" s="21">
        <f t="shared" si="11"/>
        <v>67.37</v>
      </c>
      <c r="DD6" s="21">
        <f t="shared" si="11"/>
        <v>70.05</v>
      </c>
      <c r="DE6" s="21">
        <f t="shared" si="11"/>
        <v>67.09</v>
      </c>
      <c r="DF6" s="21">
        <f t="shared" si="11"/>
        <v>84.34</v>
      </c>
      <c r="DG6" s="21">
        <f t="shared" si="11"/>
        <v>84.73</v>
      </c>
      <c r="DH6" s="20" t="str">
        <f>IF(DH7="","",IF(DH7="-","【-】","【"&amp;SUBSTITUTE(TEXT(DH7,"#,##0.00"),"-","△")&amp;"】"))</f>
        <v>【86.21】</v>
      </c>
      <c r="DI6" s="21">
        <f>IF(DI7="",NA(),DI7)</f>
        <v>3.05</v>
      </c>
      <c r="DJ6" s="21">
        <f t="shared" ref="DJ6:DR6" si="12">IF(DJ7="",NA(),DJ7)</f>
        <v>6.06</v>
      </c>
      <c r="DK6" s="21">
        <f t="shared" si="12"/>
        <v>9.11</v>
      </c>
      <c r="DL6" s="21">
        <f t="shared" si="12"/>
        <v>12.05</v>
      </c>
      <c r="DM6" s="21">
        <f t="shared" si="12"/>
        <v>14.91</v>
      </c>
      <c r="DN6" s="21">
        <f t="shared" si="12"/>
        <v>13.2</v>
      </c>
      <c r="DO6" s="21">
        <f t="shared" si="12"/>
        <v>15.82</v>
      </c>
      <c r="DP6" s="21">
        <f t="shared" si="12"/>
        <v>18.97</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1">
        <f t="shared" si="14"/>
        <v>0.08</v>
      </c>
      <c r="EJ6" s="21">
        <f t="shared" si="14"/>
        <v>0.06</v>
      </c>
      <c r="EK6" s="21">
        <f t="shared" si="14"/>
        <v>0.02</v>
      </c>
      <c r="EL6" s="20">
        <f t="shared" si="14"/>
        <v>0</v>
      </c>
      <c r="EM6" s="21">
        <f t="shared" si="14"/>
        <v>0.08</v>
      </c>
      <c r="EN6" s="21">
        <f t="shared" si="14"/>
        <v>0.06</v>
      </c>
      <c r="EO6" s="20" t="str">
        <f>IF(EO7="","",IF(EO7="-","【-】","【"&amp;SUBSTITUTE(TEXT(EO7,"#,##0.00"),"-","△")&amp;"】"))</f>
        <v>【0.11】</v>
      </c>
    </row>
    <row r="7" spans="1:148" s="22" customFormat="1" x14ac:dyDescent="0.15">
      <c r="A7" s="14"/>
      <c r="B7" s="23">
        <v>2023</v>
      </c>
      <c r="C7" s="23">
        <v>82121</v>
      </c>
      <c r="D7" s="23">
        <v>46</v>
      </c>
      <c r="E7" s="23">
        <v>17</v>
      </c>
      <c r="F7" s="23">
        <v>4</v>
      </c>
      <c r="G7" s="23">
        <v>0</v>
      </c>
      <c r="H7" s="23" t="s">
        <v>96</v>
      </c>
      <c r="I7" s="23" t="s">
        <v>97</v>
      </c>
      <c r="J7" s="23" t="s">
        <v>98</v>
      </c>
      <c r="K7" s="23" t="s">
        <v>99</v>
      </c>
      <c r="L7" s="23" t="s">
        <v>100</v>
      </c>
      <c r="M7" s="23" t="s">
        <v>101</v>
      </c>
      <c r="N7" s="24" t="s">
        <v>102</v>
      </c>
      <c r="O7" s="24">
        <v>68.209999999999994</v>
      </c>
      <c r="P7" s="24">
        <v>7.48</v>
      </c>
      <c r="Q7" s="24">
        <v>89.46</v>
      </c>
      <c r="R7" s="24">
        <v>3300</v>
      </c>
      <c r="S7" s="24">
        <v>47338</v>
      </c>
      <c r="T7" s="24">
        <v>371.99</v>
      </c>
      <c r="U7" s="24">
        <v>127.26</v>
      </c>
      <c r="V7" s="24">
        <v>3515</v>
      </c>
      <c r="W7" s="24">
        <v>1.38</v>
      </c>
      <c r="X7" s="24">
        <v>2547.1</v>
      </c>
      <c r="Y7" s="24">
        <v>133.80000000000001</v>
      </c>
      <c r="Z7" s="24">
        <v>106.58</v>
      </c>
      <c r="AA7" s="24">
        <v>125.78</v>
      </c>
      <c r="AB7" s="24">
        <v>117.87</v>
      </c>
      <c r="AC7" s="24">
        <v>114.36</v>
      </c>
      <c r="AD7" s="24">
        <v>101.38</v>
      </c>
      <c r="AE7" s="24">
        <v>100.3</v>
      </c>
      <c r="AF7" s="24">
        <v>99.59</v>
      </c>
      <c r="AG7" s="24">
        <v>106.44</v>
      </c>
      <c r="AH7" s="24">
        <v>107.11</v>
      </c>
      <c r="AI7" s="24">
        <v>105.09</v>
      </c>
      <c r="AJ7" s="24">
        <v>79.88</v>
      </c>
      <c r="AK7" s="24">
        <v>29.11</v>
      </c>
      <c r="AL7" s="24">
        <v>0</v>
      </c>
      <c r="AM7" s="24">
        <v>0</v>
      </c>
      <c r="AN7" s="24">
        <v>0</v>
      </c>
      <c r="AO7" s="24">
        <v>360.63</v>
      </c>
      <c r="AP7" s="24">
        <v>254.91</v>
      </c>
      <c r="AQ7" s="24">
        <v>366.52</v>
      </c>
      <c r="AR7" s="24">
        <v>72.86</v>
      </c>
      <c r="AS7" s="24">
        <v>69.540000000000006</v>
      </c>
      <c r="AT7" s="24">
        <v>65.73</v>
      </c>
      <c r="AU7" s="24">
        <v>37.19</v>
      </c>
      <c r="AV7" s="24">
        <v>62.77</v>
      </c>
      <c r="AW7" s="24">
        <v>152.44999999999999</v>
      </c>
      <c r="AX7" s="24">
        <v>206.55</v>
      </c>
      <c r="AY7" s="24">
        <v>249.16</v>
      </c>
      <c r="AZ7" s="24">
        <v>75.33</v>
      </c>
      <c r="BA7" s="24">
        <v>64.17</v>
      </c>
      <c r="BB7" s="24">
        <v>89.11</v>
      </c>
      <c r="BC7" s="24">
        <v>45.42</v>
      </c>
      <c r="BD7" s="24">
        <v>50.63</v>
      </c>
      <c r="BE7" s="24">
        <v>48.91</v>
      </c>
      <c r="BF7" s="24">
        <v>107.2</v>
      </c>
      <c r="BG7" s="24">
        <v>471.36</v>
      </c>
      <c r="BH7" s="24">
        <v>153.74</v>
      </c>
      <c r="BI7" s="24">
        <v>45.71</v>
      </c>
      <c r="BJ7" s="24">
        <v>0</v>
      </c>
      <c r="BK7" s="24">
        <v>1087.96</v>
      </c>
      <c r="BL7" s="24">
        <v>1209.45</v>
      </c>
      <c r="BM7" s="24">
        <v>1042.6400000000001</v>
      </c>
      <c r="BN7" s="24">
        <v>1195.47</v>
      </c>
      <c r="BO7" s="24">
        <v>1168.69</v>
      </c>
      <c r="BP7" s="24">
        <v>1156.82</v>
      </c>
      <c r="BQ7" s="24">
        <v>100</v>
      </c>
      <c r="BR7" s="24">
        <v>54.84</v>
      </c>
      <c r="BS7" s="24">
        <v>81.05</v>
      </c>
      <c r="BT7" s="24">
        <v>100</v>
      </c>
      <c r="BU7" s="24">
        <v>99.14</v>
      </c>
      <c r="BV7" s="24">
        <v>59.67</v>
      </c>
      <c r="BW7" s="24">
        <v>55.93</v>
      </c>
      <c r="BX7" s="24">
        <v>55.76</v>
      </c>
      <c r="BY7" s="24">
        <v>69.430000000000007</v>
      </c>
      <c r="BZ7" s="24">
        <v>70.709999999999994</v>
      </c>
      <c r="CA7" s="24">
        <v>75.33</v>
      </c>
      <c r="CB7" s="24">
        <v>161.22999999999999</v>
      </c>
      <c r="CC7" s="24">
        <v>293.89999999999998</v>
      </c>
      <c r="CD7" s="24">
        <v>199.78</v>
      </c>
      <c r="CE7" s="24">
        <v>162.65</v>
      </c>
      <c r="CF7" s="24">
        <v>164.49</v>
      </c>
      <c r="CG7" s="24">
        <v>270.60000000000002</v>
      </c>
      <c r="CH7" s="24">
        <v>289.60000000000002</v>
      </c>
      <c r="CI7" s="24">
        <v>296.14999999999998</v>
      </c>
      <c r="CJ7" s="24">
        <v>239.46</v>
      </c>
      <c r="CK7" s="24">
        <v>233.15</v>
      </c>
      <c r="CL7" s="24">
        <v>215.73</v>
      </c>
      <c r="CM7" s="24">
        <v>49.5</v>
      </c>
      <c r="CN7" s="24">
        <v>52.58</v>
      </c>
      <c r="CO7" s="24">
        <v>54.25</v>
      </c>
      <c r="CP7" s="24">
        <v>54.42</v>
      </c>
      <c r="CQ7" s="24">
        <v>54.5</v>
      </c>
      <c r="CR7" s="24">
        <v>37.65</v>
      </c>
      <c r="CS7" s="24">
        <v>36.71</v>
      </c>
      <c r="CT7" s="24">
        <v>33.799999999999997</v>
      </c>
      <c r="CU7" s="24">
        <v>41.06</v>
      </c>
      <c r="CV7" s="24">
        <v>42.09</v>
      </c>
      <c r="CW7" s="24">
        <v>43.28</v>
      </c>
      <c r="CX7" s="24">
        <v>58.37</v>
      </c>
      <c r="CY7" s="24">
        <v>59.99</v>
      </c>
      <c r="CZ7" s="24">
        <v>60.65</v>
      </c>
      <c r="DA7" s="24">
        <v>61.94</v>
      </c>
      <c r="DB7" s="24">
        <v>62.76</v>
      </c>
      <c r="DC7" s="24">
        <v>67.37</v>
      </c>
      <c r="DD7" s="24">
        <v>70.05</v>
      </c>
      <c r="DE7" s="24">
        <v>67.09</v>
      </c>
      <c r="DF7" s="24">
        <v>84.34</v>
      </c>
      <c r="DG7" s="24">
        <v>84.73</v>
      </c>
      <c r="DH7" s="24">
        <v>86.21</v>
      </c>
      <c r="DI7" s="24">
        <v>3.05</v>
      </c>
      <c r="DJ7" s="24">
        <v>6.06</v>
      </c>
      <c r="DK7" s="24">
        <v>9.11</v>
      </c>
      <c r="DL7" s="24">
        <v>12.05</v>
      </c>
      <c r="DM7" s="24">
        <v>14.91</v>
      </c>
      <c r="DN7" s="24">
        <v>13.2</v>
      </c>
      <c r="DO7" s="24">
        <v>15.82</v>
      </c>
      <c r="DP7" s="24">
        <v>18.97</v>
      </c>
      <c r="DQ7" s="24">
        <v>24.8</v>
      </c>
      <c r="DR7" s="24">
        <v>26.77</v>
      </c>
      <c r="DS7" s="24">
        <v>29.62</v>
      </c>
      <c r="DT7" s="24">
        <v>0</v>
      </c>
      <c r="DU7" s="24">
        <v>0</v>
      </c>
      <c r="DV7" s="24">
        <v>0</v>
      </c>
      <c r="DW7" s="24">
        <v>0</v>
      </c>
      <c r="DX7" s="24">
        <v>0</v>
      </c>
      <c r="DY7" s="24">
        <v>0</v>
      </c>
      <c r="DZ7" s="24">
        <v>0</v>
      </c>
      <c r="EA7" s="24">
        <v>0</v>
      </c>
      <c r="EB7" s="24">
        <v>0.02</v>
      </c>
      <c r="EC7" s="24">
        <v>7.0000000000000007E-2</v>
      </c>
      <c r="ED7" s="24">
        <v>0.09</v>
      </c>
      <c r="EE7" s="24">
        <v>0</v>
      </c>
      <c r="EF7" s="24">
        <v>0</v>
      </c>
      <c r="EG7" s="24">
        <v>0</v>
      </c>
      <c r="EH7" s="24">
        <v>0</v>
      </c>
      <c r="EI7" s="24">
        <v>0.08</v>
      </c>
      <c r="EJ7" s="24">
        <v>0.06</v>
      </c>
      <c r="EK7" s="24">
        <v>0.02</v>
      </c>
      <c r="EL7" s="24">
        <v>0</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112</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jogesui1</cp:lastModifiedBy>
  <cp:lastPrinted>2025-02-06T07:12:32Z</cp:lastPrinted>
  <dcterms:created xsi:type="dcterms:W3CDTF">2025-01-24T07:09:57Z</dcterms:created>
  <dcterms:modified xsi:type="dcterms:W3CDTF">2025-02-06T07:12:35Z</dcterms:modified>
  <cp:category/>
</cp:coreProperties>
</file>