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FACDD56E-AAA8-420C-9D0A-18CF5477183D}" xr6:coauthVersionLast="36" xr6:coauthVersionMax="36" xr10:uidLastSave="{00000000-0000-0000-0000-000000000000}"/>
  <workbookProtection workbookAlgorithmName="SHA-512" workbookHashValue="T+XF4kKOP4Oc9fqnuG4POtwnohD1+gYKAtGcTvl/5MmLs+YXyKtBGlxCJSVLns+vhfD4PkS2hIGjsh1HP4waSw==" workbookSaltValue="6IqfoD9bzQ2c8zMqa06ZXg=="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<sst xmlns="http://schemas.openxmlformats.org/spreadsheetml/2006/main" count="231" uniqueCount="117">
  <si>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</si>
  <si>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</si>
  <si>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</si>
  <si>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</si>
  <si>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</si>
  <si>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</si>
  <si>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</si>
  <si>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</si>
  <si>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</si>
  <si>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</si>
  <si>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</si>
  <si>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</si>
  <si>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</si>
  <si>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</si>
  <si>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</si>
  <si>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</si>
  <si>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</si>
  <si>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</si>
  <si>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</si>
  <si>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</si>
  <si>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</si>
  <si>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</si>
  <si>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</si>
  <si>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</si>
  <si>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</si>
  <si>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</si>
  <si>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</si>
  <si>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</si>
  <si>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</si>
  <si>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</si>
  <si>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</si>
  <si>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</si>
  <si>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</si>
  <si>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</si>
  <si>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</si>
  <si>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</si>
  <si>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</si>
  <si>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</si>
  <si>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</si>
  <si>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</si>
  <si>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</si>
  <si>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</si>
  <si>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</si>
  <si>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</si>
  <si>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</si>
  <si>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</si>
  <si>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</si>
  <si>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</si>
  <si>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</si>
  <si>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</si>
  <si>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</si>
  <si>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</si>
  <si>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</si>
  <si>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</si>
  <si>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</si>
  <si>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</si>
  <si>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</si>
  <si>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</si>
  <si>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</si>
  <si>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</si>
  <si>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</si>
  <si>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</si>
  <si>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</si>
  <si>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</si>
  <si>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</si>
  <si>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</si>
  <si>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</si>
  <si>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</si>
  <si>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</si>
  <si>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</si>
  <si>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</si>
  <si>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</si>
  <si>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</si>
  <si>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</si>
  <si>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</si>
  <si>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</si>
  <si>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</si>
  <si>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</si>
  <si>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</si>
  <si>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</si>
  <si>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</si>
  <si>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</si>
  <si>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</si>
  <si>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</si>
  <si>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</si>
  <si>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</si>
  <si>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</si>
  <si>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</si>
  <si>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</si>
  <si>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</si>
  <si>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</si>
  <si>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</si>
  <si>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</si>
  <si>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</si>
  <si>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</si>
  <si>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</si>
  <si>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</si>
  <si>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</si>
  <si>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</si>
  <si>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</si>
  <si>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</si>
  <si>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</si>
  <si>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</si>
  <si>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</si>
  <si>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</si>
  <si>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</si>
  <si>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</si>
  <si>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</si>
  <si>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</si>
  <si>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</si>
  <si>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</si>
  <si>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</si>
  <si>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</si>
  <si>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</si>
  <si>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</si>
  <si>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使用料以外の収入に依存している状況にあるため、使用料収入の増加を図るための接続促進と更なる費用削減に努める。また、施設の老朽化が進んで来るため、将来にわたり持続可能な農業集落排水事業となるよう、今後も老朽化が進む施設を更新するための財源確保や更新時期の平準化を図り、可能な限り計画的な施設更新に努めるとともに、施設の統合についても検討を行う。</t>
    <phoneticPr fontId="4"/>
  </si>
  <si>
    <t>①経常収支比率は100％を超えており、かつ②累積欠損金比率も発生していないことから、概ね健全な経営であるが、⑤経費回収率が82.44%と100%を下回っているため、引続き接続促進と費用削減に努める。
③流動比率は、一般会計からの繰入れにより資産の増加を図ったため、前年度よりも増加するとともに類似団体平均を大きく上回り、短期的な債務に対しての支払能力は有していると言える。
④企業債残高対事業規模比率は、類似団体平均を大きく下回っているものの、一般会計の負担額も多いことから、今後の投資規模について注意が必要である。
⑥汚水処理原価は,前年度から62.21円減少し、類似団体平均を下回っており、引き続き費用削減に努める。
⑦施設利用率は類似団体平均を下回り、低い水準で推移していることから、更なる接続促進とともに、適正な施設規模での更新や施設の統合等について検討を行う。
⑧水洗化率は類似団体平均を上回っているが、引続き使用料収入の増加を図るため、更なる水洗化率の向上に努める。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</si>
</sst>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1.55</c:v>
                </c:pt>
              </c:numCache>
            </c:numRef>
          </c:val>
          <c:extLst>
            <c:ext xmlns:c16="http://schemas.microsoft.com/office/drawing/2014/chart" uri="{C3380CC4-5D6E-409C-BE32-E72D297353CC}">
              <c16:uniqueId val="{00000000-E4BD-48D3-BA9C-D7C40833B40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4BD-48D3-BA9C-D7C40833B40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47.36</c:v>
                </c:pt>
                <c:pt idx="1">
                  <c:v>44.74</c:v>
                </c:pt>
                <c:pt idx="2">
                  <c:v>44.56</c:v>
                </c:pt>
                <c:pt idx="3">
                  <c:v>41.83</c:v>
                </c:pt>
                <c:pt idx="4">
                  <c:v>42.4</c:v>
                </c:pt>
              </c:numCache>
            </c:numRef>
          </c:val>
          <c:extLst>
            <c:ext xmlns:c16="http://schemas.microsoft.com/office/drawing/2014/chart" uri="{C3380CC4-5D6E-409C-BE32-E72D297353CC}">
              <c16:uniqueId val="{00000000-AC1B-4CF9-A8D7-EFC15C58F40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C1B-4CF9-A8D7-EFC15C58F40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89.21</c:v>
                </c:pt>
                <c:pt idx="1">
                  <c:v>89.35</c:v>
                </c:pt>
                <c:pt idx="2">
                  <c:v>89.76</c:v>
                </c:pt>
                <c:pt idx="3">
                  <c:v>90.2</c:v>
                </c:pt>
                <c:pt idx="4">
                  <c:v>90.86</c:v>
                </c:pt>
              </c:numCache>
            </c:numRef>
          </c:val>
          <c:extLst>
            <c:ext xmlns:c16="http://schemas.microsoft.com/office/drawing/2014/chart" uri="{C3380CC4-5D6E-409C-BE32-E72D297353CC}">
              <c16:uniqueId val="{00000000-142F-48B7-A5C3-CCD696F473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42F-48B7-A5C3-CCD696F473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121.05</c:v>
                </c:pt>
                <c:pt idx="1">
                  <c:v>134.21</c:v>
                </c:pt>
                <c:pt idx="2">
                  <c:v>140.96</c:v>
                </c:pt>
                <c:pt idx="3">
                  <c:v>146.36000000000001</c:v>
                </c:pt>
                <c:pt idx="4">
                  <c:v>137.05000000000001</c:v>
                </c:pt>
              </c:numCache>
            </c:numRef>
          </c:val>
          <c:extLst>
            <c:ext xmlns:c16="http://schemas.microsoft.com/office/drawing/2014/chart" uri="{C3380CC4-5D6E-409C-BE32-E72D297353CC}">
              <c16:uniqueId val="{00000000-B522-478C-9326-C282DD521F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522-478C-9326-C282DD521F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4.03</c:v>
                </c:pt>
                <c:pt idx="1">
                  <c:v>7.9</c:v>
                </c:pt>
                <c:pt idx="2">
                  <c:v>11.36</c:v>
                </c:pt>
                <c:pt idx="3">
                  <c:v>14.49</c:v>
                </c:pt>
                <c:pt idx="4">
                  <c:v>17.34</c:v>
                </c:pt>
              </c:numCache>
            </c:numRef>
          </c:val>
          <c:extLst>
            <c:ext xmlns:c16="http://schemas.microsoft.com/office/drawing/2014/chart" uri="{C3380CC4-5D6E-409C-BE32-E72D297353CC}">
              <c16:uniqueId val="{00000000-34FF-4FA2-81F3-B12557376C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34FF-4FA2-81F3-B12557376C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D-4898-BA8E-1948AB91791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A60D-4898-BA8E-1948AB91791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D-45DD-9CD3-BAE19A7442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6BFD-45DD-9CD3-BAE19A7442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72.22</c:v>
                </c:pt>
                <c:pt idx="1">
                  <c:v>215.5</c:v>
                </c:pt>
                <c:pt idx="2">
                  <c:v>372.21</c:v>
                </c:pt>
                <c:pt idx="3">
                  <c:v>524.91999999999996</c:v>
                </c:pt>
                <c:pt idx="4">
                  <c:v>610.82000000000005</c:v>
                </c:pt>
              </c:numCache>
            </c:numRef>
          </c:val>
          <c:extLst>
            <c:ext xmlns:c16="http://schemas.microsoft.com/office/drawing/2014/chart" uri="{C3380CC4-5D6E-409C-BE32-E72D297353CC}">
              <c16:uniqueId val="{00000000-7357-4DB2-A788-30309F90AC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7357-4DB2-A788-30309F90AC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17.16</c:v>
                </c:pt>
                <c:pt idx="1">
                  <c:v>15.88</c:v>
                </c:pt>
                <c:pt idx="2">
                  <c:v>14.88</c:v>
                </c:pt>
                <c:pt idx="3">
                  <c:v>127.06</c:v>
                </c:pt>
                <c:pt idx="4" formatCode="#,##0.00;&quot;△&quot;#,##0.00">
                  <c:v>0</c:v>
                </c:pt>
              </c:numCache>
            </c:numRef>
          </c:val>
          <c:extLst>
            <c:ext xmlns:c16="http://schemas.microsoft.com/office/drawing/2014/chart" uri="{C3380CC4-5D6E-409C-BE32-E72D297353CC}">
              <c16:uniqueId val="{00000000-1DA2-4997-9349-9237FC0994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1DA2-4997-9349-9237FC0994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69.150000000000006</c:v>
                </c:pt>
                <c:pt idx="1">
                  <c:v>59.59</c:v>
                </c:pt>
                <c:pt idx="2">
                  <c:v>72.540000000000006</c:v>
                </c:pt>
                <c:pt idx="3">
                  <c:v>64.55</c:v>
                </c:pt>
                <c:pt idx="4">
                  <c:v>82.44</c:v>
                </c:pt>
              </c:numCache>
            </c:numRef>
          </c:val>
          <c:extLst>
            <c:ext xmlns:c16="http://schemas.microsoft.com/office/drawing/2014/chart" uri="{C3380CC4-5D6E-409C-BE32-E72D297353CC}">
              <c16:uniqueId val="{00000000-2B32-4BA6-8793-013B5F9750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B32-4BA6-8793-013B5F9750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269.52999999999997</c:v>
                </c:pt>
                <c:pt idx="1">
                  <c:v>312.02</c:v>
                </c:pt>
                <c:pt idx="2">
                  <c:v>257.52</c:v>
                </c:pt>
                <c:pt idx="3">
                  <c:v>290.83999999999997</c:v>
                </c:pt>
                <c:pt idx="4">
                  <c:v>228.63</c:v>
                </c:pt>
              </c:numCache>
            </c:numRef>
          </c:val>
          <c:extLst>
            <c:ext xmlns:c16="http://schemas.microsoft.com/office/drawing/2014/chart" uri="{C3380CC4-5D6E-409C-BE32-E72D297353CC}">
              <c16:uniqueId val="{00000000-3BFB-48D0-8827-3725F58A29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BFB-48D0-8827-3725F58A29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常陸太田市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47338</v>
      </c>
      <c r="AM8" s="41"/>
      <c r="AN8" s="41"/>
      <c r="AO8" s="41"/>
      <c r="AP8" s="41"/>
      <c r="AQ8" s="41"/>
      <c r="AR8" s="41"/>
      <c r="AS8" s="41"/>
      <c r="AT8" s="34">
        <f>データ!T6</f>
        <v>371.99</v>
      </c>
      <c r="AU8" s="34"/>
      <c r="AV8" s="34"/>
      <c r="AW8" s="34"/>
      <c r="AX8" s="34"/>
      <c r="AY8" s="34"/>
      <c r="AZ8" s="34"/>
      <c r="BA8" s="34"/>
      <c r="BB8" s="34">
        <f>データ!U6</f>
        <v>127.26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82.87</v>
      </c>
      <c r="J10" s="34"/>
      <c r="K10" s="34"/>
      <c r="L10" s="34"/>
      <c r="M10" s="34"/>
      <c r="N10" s="34"/>
      <c r="O10" s="34"/>
      <c r="P10" s="34">
        <f>データ!P6</f>
        <v>10.84</v>
      </c>
      <c r="Q10" s="34"/>
      <c r="R10" s="34"/>
      <c r="S10" s="34"/>
      <c r="T10" s="34"/>
      <c r="U10" s="34"/>
      <c r="V10" s="34"/>
      <c r="W10" s="34">
        <f>データ!Q6</f>
        <v>99.16</v>
      </c>
      <c r="X10" s="34"/>
      <c r="Y10" s="34"/>
      <c r="Z10" s="34"/>
      <c r="AA10" s="34"/>
      <c r="AB10" s="34"/>
      <c r="AC10" s="34"/>
      <c r="AD10" s="41">
        <f>データ!R6</f>
        <v>3740</v>
      </c>
      <c r="AE10" s="41"/>
      <c r="AF10" s="41"/>
      <c r="AG10" s="41"/>
      <c r="AH10" s="41"/>
      <c r="AI10" s="41"/>
      <c r="AJ10" s="41"/>
      <c r="AK10" s="2"/>
      <c r="AL10" s="41">
        <f>データ!V6</f>
        <v>5090</v>
      </c>
      <c r="AM10" s="41"/>
      <c r="AN10" s="41"/>
      <c r="AO10" s="41"/>
      <c r="AP10" s="41"/>
      <c r="AQ10" s="41"/>
      <c r="AR10" s="41"/>
      <c r="AS10" s="41"/>
      <c r="AT10" s="34">
        <f>データ!W6</f>
        <v>4.82</v>
      </c>
      <c r="AU10" s="34"/>
      <c r="AV10" s="34"/>
      <c r="AW10" s="34"/>
      <c r="AX10" s="34"/>
      <c r="AY10" s="34"/>
      <c r="AZ10" s="34"/>
      <c r="BA10" s="34"/>
      <c r="BB10" s="34">
        <f>データ!X6</f>
        <v>1056.02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8Q5kHjiZ6UlrElv0R+FlInHHbqB1MvbTbx0jJ8c7hjNpZSvuFmOzfQYvT8kGOr+Vj71ED5DYF++A9ALH9pqmQ==" saltValue="Du8vS3reCU8A0PMvzxB5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5</v>
      </c>
      <c r="G6" s="19">
        <f t="shared" si="3"/>
        <v>0</v>
      </c>
      <c r="H6" s="19" t="str">
        <f t="shared" si="3"/>
        <v>茨城県　常陸太田市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82.87</v>
      </c>
      <c r="P6" s="20">
        <f t="shared" si="3"/>
        <v>10.84</v>
      </c>
      <c r="Q6" s="20">
        <f t="shared" si="3"/>
        <v>99.16</v>
      </c>
      <c r="R6" s="20">
        <f t="shared" si="3"/>
        <v>3740</v>
      </c>
      <c r="S6" s="20">
        <f t="shared" si="3"/>
        <v>47338</v>
      </c>
      <c r="T6" s="20">
        <f t="shared" si="3"/>
        <v>371.99</v>
      </c>
      <c r="U6" s="20">
        <f t="shared" si="3"/>
        <v>127.26</v>
      </c>
      <c r="V6" s="20">
        <f t="shared" si="3"/>
        <v>5090</v>
      </c>
      <c r="W6" s="20">
        <f t="shared" si="3"/>
        <v>4.82</v>
      </c>
      <c r="X6" s="20">
        <f t="shared" si="3"/>
        <v>1056.02</v>
      </c>
      <c r="Y6" s="21">
        <f>IF(Y7="",NA(),Y7)</f>
        <v>121.05</v>
      </c>
      <c r="Z6" s="21">
        <f t="shared" ref="Z6:AH6" si="4">IF(Z7="",NA(),Z7)</f>
        <v>134.21</v>
      </c>
      <c r="AA6" s="21">
        <f t="shared" si="4"/>
        <v>140.96</v>
      </c>
      <c r="AB6" s="21">
        <f t="shared" si="4"/>
        <v>146.36000000000001</v>
      </c>
      <c r="AC6" s="21">
        <f t="shared" si="4"/>
        <v>137.05000000000001</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72.22</v>
      </c>
      <c r="AV6" s="21">
        <f t="shared" ref="AV6:BD6" si="6">IF(AV7="",NA(),AV7)</f>
        <v>215.5</v>
      </c>
      <c r="AW6" s="21">
        <f t="shared" si="6"/>
        <v>372.21</v>
      </c>
      <c r="AX6" s="21">
        <f t="shared" si="6"/>
        <v>524.91999999999996</v>
      </c>
      <c r="AY6" s="21">
        <f t="shared" si="6"/>
        <v>610.82000000000005</v>
      </c>
      <c r="AZ6" s="21">
        <f t="shared" si="6"/>
        <v>26.99</v>
      </c>
      <c r="BA6" s="21">
        <f t="shared" si="6"/>
        <v>29.13</v>
      </c>
      <c r="BB6" s="21">
        <f t="shared" si="6"/>
        <v>35.69</v>
      </c>
      <c r="BC6" s="21">
        <f t="shared" si="6"/>
        <v>38.4</v>
      </c>
      <c r="BD6" s="21">
        <f t="shared" si="6"/>
        <v>44.04</v>
      </c>
      <c r="BE6" s="20" t="str">
        <f>IF(BE7="","",IF(BE7="-","【-】","【"&amp;SUBSTITUTE(TEXT(BE7,"#,##0.00"),"-","△")&amp;"】"))</f>
        <v>【42.02】</v>
      </c>
      <c r="BF6" s="21">
        <f>IF(BF7="",NA(),BF7)</f>
        <v>17.16</v>
      </c>
      <c r="BG6" s="21">
        <f t="shared" ref="BG6:BO6" si="7">IF(BG7="",NA(),BG7)</f>
        <v>15.88</v>
      </c>
      <c r="BH6" s="21">
        <f t="shared" si="7"/>
        <v>14.88</v>
      </c>
      <c r="BI6" s="21">
        <f t="shared" si="7"/>
        <v>127.06</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69.150000000000006</v>
      </c>
      <c r="BR6" s="21">
        <f t="shared" ref="BR6:BZ6" si="8">IF(BR7="",NA(),BR7)</f>
        <v>59.59</v>
      </c>
      <c r="BS6" s="21">
        <f t="shared" si="8"/>
        <v>72.540000000000006</v>
      </c>
      <c r="BT6" s="21">
        <f t="shared" si="8"/>
        <v>64.55</v>
      </c>
      <c r="BU6" s="21">
        <f t="shared" si="8"/>
        <v>82.44</v>
      </c>
      <c r="BV6" s="21">
        <f t="shared" si="8"/>
        <v>57.31</v>
      </c>
      <c r="BW6" s="21">
        <f t="shared" si="8"/>
        <v>57.08</v>
      </c>
      <c r="BX6" s="21">
        <f t="shared" si="8"/>
        <v>56.26</v>
      </c>
      <c r="BY6" s="21">
        <f t="shared" si="8"/>
        <v>52.94</v>
      </c>
      <c r="BZ6" s="21">
        <f t="shared" si="8"/>
        <v>52.05</v>
      </c>
      <c r="CA6" s="20" t="str">
        <f>IF(CA7="","",IF(CA7="-","【-】","【"&amp;SUBSTITUTE(TEXT(CA7,"#,##0.00"),"-","△")&amp;"】"))</f>
        <v>【56.93】</v>
      </c>
      <c r="CB6" s="21">
        <f>IF(CB7="",NA(),CB7)</f>
        <v>269.52999999999997</v>
      </c>
      <c r="CC6" s="21">
        <f t="shared" ref="CC6:CK6" si="9">IF(CC7="",NA(),CC7)</f>
        <v>312.02</v>
      </c>
      <c r="CD6" s="21">
        <f t="shared" si="9"/>
        <v>257.52</v>
      </c>
      <c r="CE6" s="21">
        <f t="shared" si="9"/>
        <v>290.83999999999997</v>
      </c>
      <c r="CF6" s="21">
        <f t="shared" si="9"/>
        <v>228.63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47.36</v>
      </c>
      <c r="CN6" s="21">
        <f t="shared" ref="CN6:CV6" si="10">IF(CN7="",NA(),CN7)</f>
        <v>44.74</v>
      </c>
      <c r="CO6" s="21">
        <f t="shared" si="10"/>
        <v>44.56</v>
      </c>
      <c r="CP6" s="21">
        <f t="shared" si="10"/>
        <v>41.83</v>
      </c>
      <c r="CQ6" s="21">
        <f t="shared" si="10"/>
        <v>42.4</v>
      </c>
      <c r="CR6" s="21">
        <f t="shared" si="10"/>
        <v>50.14</v>
      </c>
      <c r="CS6" s="21">
        <f t="shared" si="10"/>
        <v>54.83</v>
      </c>
      <c r="CT6" s="21">
        <f t="shared" si="10"/>
        <v>66.53</v>
      </c>
      <c r="CU6" s="21">
        <f t="shared" si="10"/>
        <v>52.35</v>
      </c>
      <c r="CV6" s="21">
        <f t="shared" si="10"/>
        <v>46.25</v>
      </c>
      <c r="CW6" s="20" t="str">
        <f>IF(CW7="","",IF(CW7="-","【-】","【"&amp;SUBSTITUTE(TEXT(CW7,"#,##0.00"),"-","△")&amp;"】"))</f>
        <v>【49.87】</v>
      </c>
      <c r="CX6" s="21">
        <f>IF(CX7="",NA(),CX7)</f>
        <v>89.21</v>
      </c>
      <c r="CY6" s="21">
        <f t="shared" ref="CY6:DG6" si="11">IF(CY7="",NA(),CY7)</f>
        <v>89.35</v>
      </c>
      <c r="CZ6" s="21">
        <f t="shared" si="11"/>
        <v>89.76</v>
      </c>
      <c r="DA6" s="21">
        <f t="shared" si="11"/>
        <v>90.2</v>
      </c>
      <c r="DB6" s="21">
        <f t="shared" si="11"/>
        <v>90.86</v>
      </c>
      <c r="DC6" s="21">
        <f t="shared" si="11"/>
        <v>84.98</v>
      </c>
      <c r="DD6" s="21">
        <f t="shared" si="11"/>
        <v>84.7</v>
      </c>
      <c r="DE6" s="21">
        <f t="shared" si="11"/>
        <v>84.67</v>
      </c>
      <c r="DF6" s="21">
        <f t="shared" si="11"/>
        <v>84.39</v>
      </c>
      <c r="DG6" s="21">
        <f t="shared" si="11"/>
        <v>83.96</v>
      </c>
      <c r="DH6" s="20" t="str">
        <f>IF(DH7="","",IF(DH7="-","【-】","【"&amp;SUBSTITUTE(TEXT(DH7,"#,##0.00"),"-","△")&amp;"】"))</f>
        <v>【87.54】</v>
      </c>
      <c r="DI6" s="21">
        <f>IF(DI7="",NA(),DI7)</f>
        <v>4.03</v>
      </c>
      <c r="DJ6" s="21">
        <f t="shared" ref="DJ6:DR6" si="12">IF(DJ7="",NA(),DJ7)</f>
        <v>7.9</v>
      </c>
      <c r="DK6" s="21">
        <f t="shared" si="12"/>
        <v>11.36</v>
      </c>
      <c r="DL6" s="21">
        <f t="shared" si="12"/>
        <v>14.49</v>
      </c>
      <c r="DM6" s="21">
        <f t="shared" si="12"/>
        <v>17.34</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1">
        <f t="shared" si="14"/>
        <v>1.55</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82121</v>
      </c>
      <c r="D7" s="23">
        <v>46</v>
      </c>
      <c r="E7" s="23">
        <v>17</v>
      </c>
      <c r="F7" s="23">
        <v>5</v>
      </c>
      <c r="G7" s="23">
        <v>0</v>
      </c>
      <c r="H7" s="23" t="s">
        <v>96</v>
      </c>
      <c r="I7" s="23" t="s">
        <v>97</v>
      </c>
      <c r="J7" s="23" t="s">
        <v>98</v>
      </c>
      <c r="K7" s="23" t="s">
        <v>99</v>
      </c>
      <c r="L7" s="23" t="s">
        <v>100</v>
      </c>
      <c r="M7" s="23" t="s">
        <v>101</v>
      </c>
      <c r="N7" s="24" t="s">
        <v>102</v>
      </c>
      <c r="O7" s="24">
        <v>82.87</v>
      </c>
      <c r="P7" s="24">
        <v>10.84</v>
      </c>
      <c r="Q7" s="24">
        <v>99.16</v>
      </c>
      <c r="R7" s="24">
        <v>3740</v>
      </c>
      <c r="S7" s="24">
        <v>47338</v>
      </c>
      <c r="T7" s="24">
        <v>371.99</v>
      </c>
      <c r="U7" s="24">
        <v>127.26</v>
      </c>
      <c r="V7" s="24">
        <v>5090</v>
      </c>
      <c r="W7" s="24">
        <v>4.82</v>
      </c>
      <c r="X7" s="24">
        <v>1056.02</v>
      </c>
      <c r="Y7" s="24">
        <v>121.05</v>
      </c>
      <c r="Z7" s="24">
        <v>134.21</v>
      </c>
      <c r="AA7" s="24">
        <v>140.96</v>
      </c>
      <c r="AB7" s="24">
        <v>146.36000000000001</v>
      </c>
      <c r="AC7" s="24">
        <v>137.05000000000001</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72.22</v>
      </c>
      <c r="AV7" s="24">
        <v>215.5</v>
      </c>
      <c r="AW7" s="24">
        <v>372.21</v>
      </c>
      <c r="AX7" s="24">
        <v>524.91999999999996</v>
      </c>
      <c r="AY7" s="24">
        <v>610.82000000000005</v>
      </c>
      <c r="AZ7" s="24">
        <v>26.99</v>
      </c>
      <c r="BA7" s="24">
        <v>29.13</v>
      </c>
      <c r="BB7" s="24">
        <v>35.69</v>
      </c>
      <c r="BC7" s="24">
        <v>38.4</v>
      </c>
      <c r="BD7" s="24">
        <v>44.04</v>
      </c>
      <c r="BE7" s="24">
        <v>42.02</v>
      </c>
      <c r="BF7" s="24">
        <v>17.16</v>
      </c>
      <c r="BG7" s="24">
        <v>15.88</v>
      </c>
      <c r="BH7" s="24">
        <v>14.88</v>
      </c>
      <c r="BI7" s="24">
        <v>127.06</v>
      </c>
      <c r="BJ7" s="24">
        <v>0</v>
      </c>
      <c r="BK7" s="24">
        <v>826.83</v>
      </c>
      <c r="BL7" s="24">
        <v>867.83</v>
      </c>
      <c r="BM7" s="24">
        <v>791.76</v>
      </c>
      <c r="BN7" s="24">
        <v>900.82</v>
      </c>
      <c r="BO7" s="24">
        <v>839.21</v>
      </c>
      <c r="BP7" s="24">
        <v>785.1</v>
      </c>
      <c r="BQ7" s="24">
        <v>69.150000000000006</v>
      </c>
      <c r="BR7" s="24">
        <v>59.59</v>
      </c>
      <c r="BS7" s="24">
        <v>72.540000000000006</v>
      </c>
      <c r="BT7" s="24">
        <v>64.55</v>
      </c>
      <c r="BU7" s="24">
        <v>82.44</v>
      </c>
      <c r="BV7" s="24">
        <v>57.31</v>
      </c>
      <c r="BW7" s="24">
        <v>57.08</v>
      </c>
      <c r="BX7" s="24">
        <v>56.26</v>
      </c>
      <c r="BY7" s="24">
        <v>52.94</v>
      </c>
      <c r="BZ7" s="24">
        <v>52.05</v>
      </c>
      <c r="CA7" s="24">
        <v>56.93</v>
      </c>
      <c r="CB7" s="24">
        <v>269.52999999999997</v>
      </c>
      <c r="CC7" s="24">
        <v>312.02</v>
      </c>
      <c r="CD7" s="24">
        <v>257.52</v>
      </c>
      <c r="CE7" s="24">
        <v>290.83999999999997</v>
      </c>
      <c r="CF7" s="24">
        <v>228.63</v>
      </c>
      <c r="CG7" s="24">
        <v>273.52</v>
      </c>
      <c r="CH7" s="24">
        <v>274.99</v>
      </c>
      <c r="CI7" s="24">
        <v>282.08999999999997</v>
      </c>
      <c r="CJ7" s="24">
        <v>303.27999999999997</v>
      </c>
      <c r="CK7" s="24">
        <v>301.86</v>
      </c>
      <c r="CL7" s="24">
        <v>271.14999999999998</v>
      </c>
      <c r="CM7" s="24">
        <v>47.36</v>
      </c>
      <c r="CN7" s="24">
        <v>44.74</v>
      </c>
      <c r="CO7" s="24">
        <v>44.56</v>
      </c>
      <c r="CP7" s="24">
        <v>41.83</v>
      </c>
      <c r="CQ7" s="24">
        <v>42.4</v>
      </c>
      <c r="CR7" s="24">
        <v>50.14</v>
      </c>
      <c r="CS7" s="24">
        <v>54.83</v>
      </c>
      <c r="CT7" s="24">
        <v>66.53</v>
      </c>
      <c r="CU7" s="24">
        <v>52.35</v>
      </c>
      <c r="CV7" s="24">
        <v>46.25</v>
      </c>
      <c r="CW7" s="24">
        <v>49.87</v>
      </c>
      <c r="CX7" s="24">
        <v>89.21</v>
      </c>
      <c r="CY7" s="24">
        <v>89.35</v>
      </c>
      <c r="CZ7" s="24">
        <v>89.76</v>
      </c>
      <c r="DA7" s="24">
        <v>90.2</v>
      </c>
      <c r="DB7" s="24">
        <v>90.86</v>
      </c>
      <c r="DC7" s="24">
        <v>84.98</v>
      </c>
      <c r="DD7" s="24">
        <v>84.7</v>
      </c>
      <c r="DE7" s="24">
        <v>84.67</v>
      </c>
      <c r="DF7" s="24">
        <v>84.39</v>
      </c>
      <c r="DG7" s="24">
        <v>83.96</v>
      </c>
      <c r="DH7" s="24">
        <v>87.54</v>
      </c>
      <c r="DI7" s="24">
        <v>4.03</v>
      </c>
      <c r="DJ7" s="24">
        <v>7.9</v>
      </c>
      <c r="DK7" s="24">
        <v>11.36</v>
      </c>
      <c r="DL7" s="24">
        <v>14.49</v>
      </c>
      <c r="DM7" s="24">
        <v>17.34</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1.55</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2025-02-06T07:12:54Z</cp:lastPrinted>
  <dcterms:created xsi:type="dcterms:W3CDTF">2025-01-24T07:16:12Z</dcterms:created>
  <dcterms:modified xsi:type="dcterms:W3CDTF">2025-02-06T07:12:56Z</dcterms:modified>
  <cp:category/>
</cp:coreProperties>
</file>