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mc:AlternateContent xmlns:mc="http://schemas.openxmlformats.org/markup-compatibility/2006">
    <mc:Choice Requires="x15">
      <x15ac:absPath xmlns:x15ac="http://schemas.microsoft.com/office/spreadsheetml/2010/11/ac" url="C:\Users\jogesui1\Desktop\R6\経営比較分析表\10_常陸太田市\"/>
    </mc:Choice>
  </mc:AlternateContent>
  <xr:revisionPtr revIDLastSave="0" documentId="13_ncr:1_{09F0BA50-97BD-4F7E-8966-2B684B881CD4}" xr6:coauthVersionLast="36" xr6:coauthVersionMax="36" xr10:uidLastSave="{00000000-0000-0000-0000-000000000000}"/>
  <workbookProtection workbookAlgorithmName="SHA-512" workbookHashValue="fhboymtqJqQ94kKMJTyS2iuWbnqkl462w6KmpHG6rxdpdlByhOmnFlctAXN+WBzsj+AkLEGk9mDS/HMXLSytSQ==" workbookSaltValue="bbJkh/BLjSKMqA4gRLlBug==" workbookSpinCount="100000" lockStructure="1"/>
  <bookViews>
    <workbookView xWindow="0" yWindow="0" windowWidth="28800" windowHeight="1213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AT10" i="4" s="1"/>
  <c r="V6" i="5"/>
  <c r="AL10" i="4" s="1"/>
  <c r="U6" i="5"/>
  <c r="T6" i="5"/>
  <c r="S6" i="5"/>
  <c r="R6" i="5"/>
  <c r="AD10" i="4" s="1"/>
  <c r="Q6" i="5"/>
  <c r="W10" i="4" s="1"/>
  <c r="P6" i="5"/>
  <c r="P10" i="4" s="1"/>
  <c r="O6" i="5"/>
  <c r="I10" i="4" s="1"/>
  <c r="N6" i="5"/>
  <c r="B10" i="4" s="1"/>
  <c r="M6" i="5"/>
  <c r="L6" i="5"/>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I85" i="4"/>
  <c r="H85" i="4"/>
  <c r="G85" i="4"/>
  <c r="F85" i="4"/>
  <c r="E85" i="4"/>
  <c r="BB10" i="4"/>
  <c r="BB8" i="4"/>
  <c r="AT8" i="4"/>
  <c r="AL8" i="4"/>
  <c r="AD8" i="4"/>
  <c r="W8" i="4"/>
</calcChain>
</file>

<file path=xl/sharedStrings.xml><?xml version="1.0" encoding="utf-8"?>
<sst xmlns="http://schemas.openxmlformats.org/spreadsheetml/2006/main" count="253" uniqueCount="116">
  <si>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</si>
  <si>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</si>
  <si>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</si>
  <si>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</si>
  <si>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</si>
  <si>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</si>
  <si>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</si>
  <si>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</si>
  <si>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</si>
  <si>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</si>
  <si>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</si>
  <si>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</si>
  <si>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</si>
  <si>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</si>
  <si>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</si>
  <si>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</si>
  <si>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</si>
  <si>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</si>
  <si>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</si>
  <si>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</si>
  <si>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</si>
  <si>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</si>
  <si>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</si>
  <si>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</si>
  <si>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</si>
  <si>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</si>
  <si>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</si>
  <si>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</si>
  <si>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</si>
  <si>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</si>
  <si>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</si>
  <si>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</si>
  <si>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</si>
  <si>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</si>
  <si>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</si>
  <si>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</si>
  <si>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</si>
  <si>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</si>
  <si>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</si>
  <si>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</si>
  <si>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</si>
  <si>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</si>
  <si>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</si>
  <si>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</si>
  <si>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</si>
  <si>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</si>
  <si>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</si>
  <si>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</si>
  <si>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</si>
  <si>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</si>
  <si>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</si>
  <si>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</si>
  <si>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</si>
  <si>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</si>
  <si>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</si>
  <si>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</si>
  <si>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</si>
  <si>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</si>
  <si>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</si>
  <si>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</si>
  <si>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</si>
  <si>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</si>
  <si>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</si>
  <si>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</si>
  <si>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</si>
  <si>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</si>
  <si>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</si>
  <si>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</si>
  <si>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</si>
  <si>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</si>
  <si>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</si>
  <si>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</si>
  <si>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</si>
  <si>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</si>
  <si>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</si>
  <si>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</si>
  <si>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</si>
  <si>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</si>
  <si>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</si>
  <si>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</si>
  <si>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</si>
  <si>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</si>
  <si>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</si>
  <si>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</si>
  <si>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</si>
  <si>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</si>
  <si>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</si>
  <si>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</si>
  <si>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</si>
  <si>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</si>
  <si>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</si>
  <si>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</si>
  <si>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</si>
  <si>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</si>
  <si>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</si>
  <si>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</si>
  <si>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　常陸太田市</t>
  </si>
  <si>
    <t>法適用</t>
  </si>
  <si>
    <t>下水道事業</t>
  </si>
  <si>
    <t>特定地域生活排水処理</t>
  </si>
  <si>
    <t>K2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</si>
  <si>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</si>
  <si>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</si>
  <si>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</si>
  <si>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</si>
  <si>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</si>
  <si>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</si>
  <si>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</si>
  <si>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</si>
  <si>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</si>
  <si>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</si>
  <si>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</si>
  <si>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</si>
  <si>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①有形固定資産減価償却率は増加しているため,老朽化が進む施設を更新するための財源確保や計画的な施設更新に努める。</t>
    <phoneticPr fontId="4"/>
  </si>
  <si>
    <t>経営の健全性・効率性については,概ね良好ではあるものの,今後,施設の老朽化による維持更新費用の増加がが見込まれるため,今後の状況について将来推計を行い,更なる費用削減と施設の更新等に充てる財源の確保,適切な投資規模について検討する。</t>
    <phoneticPr fontId="4"/>
  </si>
  <si>
    <t>①経常収支比率は100％を超えており、かつ②累積欠損金比率も発生していないことから、概ね健全な経営であると言える。
③流動比率は前年度と比較して減少しているが、類似団体平均を大きく上回り、短期的な債務に対しての支払能力は有していると言える。
④企業債残高対事業規模比率は,類似団体平均を下回っているものの、合併処理浄化槽の新規設置に伴う企業債の新規借入れにより、企業債残高が増加しているため、今後、企業債の借入抑制と投資規模について注意が必要である。
⑤経費回収率は100%であるが、今後は施設の老朽化による修繕費用の増加が見込まれるため、今後の状況について将来推計を行い、更なる費用削減と施設の更新等に充てる財源の確保に努める必要がある。
⑥汚水処理原価は類似団体平均を下回っているものの、今後、施設の老朽化による修繕費等の費用も増加するものと見込まれるため、更なる費用削減と投資の効率化について分析を進める。
⑦施設利用率は前年度より減少しており,低い水準で推移していることから、適正な施設規模での施設整備に努める。
⑧水洗化率は、設置浄化槽に未接続がないため100%となっている。</t>
    <rPh sb="72" eb="73">
      <t>ゲン</t>
    </rPh>
    <rPh sb="73" eb="74">
      <t>ショウ</t>
    </rPh>
    <rPh sb="419" eb="421">
      <t>ゲンショウ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</si>
</sst>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282-4C02-A8A4-CE33D416010D}"/>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5282-4C02-A8A4-CE33D416010D}"/>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44.21</c:v>
                </c:pt>
                <c:pt idx="1">
                  <c:v>50.59</c:v>
                </c:pt>
                <c:pt idx="2">
                  <c:v>51.11</c:v>
                </c:pt>
                <c:pt idx="3">
                  <c:v>52.01</c:v>
                </c:pt>
                <c:pt idx="4">
                  <c:v>45.26</c:v>
                </c:pt>
              </c:numCache>
            </c:numRef>
          </c:val>
          <c:extLst>
            <c:ext xmlns:c16="http://schemas.microsoft.com/office/drawing/2014/chart" uri="{C3380CC4-5D6E-409C-BE32-E72D297353CC}">
              <c16:uniqueId val="{00000000-E99E-4FFF-BFFC-FFF932198E65}"/>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59.64</c:v>
                </c:pt>
                <c:pt idx="1">
                  <c:v>58.19</c:v>
                </c:pt>
                <c:pt idx="2">
                  <c:v>56.52</c:v>
                </c:pt>
                <c:pt idx="3">
                  <c:v>88.45</c:v>
                </c:pt>
                <c:pt idx="4">
                  <c:v>54.08</c:v>
                </c:pt>
              </c:numCache>
            </c:numRef>
          </c:val>
          <c:smooth val="0"/>
          <c:extLst>
            <c:ext xmlns:c16="http://schemas.microsoft.com/office/drawing/2014/chart" uri="{C3380CC4-5D6E-409C-BE32-E72D297353CC}">
              <c16:uniqueId val="{00000001-E99E-4FFF-BFFC-FFF932198E65}"/>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0D74-4AA7-9AF8-2AB5E3C3EEA9}"/>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90.63</c:v>
                </c:pt>
                <c:pt idx="1">
                  <c:v>87.8</c:v>
                </c:pt>
                <c:pt idx="2">
                  <c:v>88.43</c:v>
                </c:pt>
                <c:pt idx="3">
                  <c:v>90.34</c:v>
                </c:pt>
                <c:pt idx="4">
                  <c:v>90.57</c:v>
                </c:pt>
              </c:numCache>
            </c:numRef>
          </c:val>
          <c:smooth val="0"/>
          <c:extLst>
            <c:ext xmlns:c16="http://schemas.microsoft.com/office/drawing/2014/chart" uri="{C3380CC4-5D6E-409C-BE32-E72D297353CC}">
              <c16:uniqueId val="{00000001-0D74-4AA7-9AF8-2AB5E3C3EEA9}"/>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139.69</c:v>
                </c:pt>
                <c:pt idx="1">
                  <c:v>122.85</c:v>
                </c:pt>
                <c:pt idx="2">
                  <c:v>127.06</c:v>
                </c:pt>
                <c:pt idx="3">
                  <c:v>121.23</c:v>
                </c:pt>
                <c:pt idx="4">
                  <c:v>110.3</c:v>
                </c:pt>
              </c:numCache>
            </c:numRef>
          </c:val>
          <c:extLst>
            <c:ext xmlns:c16="http://schemas.microsoft.com/office/drawing/2014/chart" uri="{C3380CC4-5D6E-409C-BE32-E72D297353CC}">
              <c16:uniqueId val="{00000000-0B6D-4015-AE2B-BC9E35FA2F26}"/>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96.05</c:v>
                </c:pt>
                <c:pt idx="1">
                  <c:v>99.03</c:v>
                </c:pt>
                <c:pt idx="2">
                  <c:v>100.41</c:v>
                </c:pt>
                <c:pt idx="3">
                  <c:v>100.17</c:v>
                </c:pt>
                <c:pt idx="4">
                  <c:v>96.95</c:v>
                </c:pt>
              </c:numCache>
            </c:numRef>
          </c:val>
          <c:smooth val="0"/>
          <c:extLst>
            <c:ext xmlns:c16="http://schemas.microsoft.com/office/drawing/2014/chart" uri="{C3380CC4-5D6E-409C-BE32-E72D297353CC}">
              <c16:uniqueId val="{00000001-0B6D-4015-AE2B-BC9E35FA2F26}"/>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4.8099999999999996</c:v>
                </c:pt>
                <c:pt idx="1">
                  <c:v>9.11</c:v>
                </c:pt>
                <c:pt idx="2">
                  <c:v>13.06</c:v>
                </c:pt>
                <c:pt idx="3">
                  <c:v>16.739999999999998</c:v>
                </c:pt>
                <c:pt idx="4">
                  <c:v>20.36</c:v>
                </c:pt>
              </c:numCache>
            </c:numRef>
          </c:val>
          <c:extLst>
            <c:ext xmlns:c16="http://schemas.microsoft.com/office/drawing/2014/chart" uri="{C3380CC4-5D6E-409C-BE32-E72D297353CC}">
              <c16:uniqueId val="{00000000-7235-4BDD-A955-E0E55FF8798B}"/>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23.76</c:v>
                </c:pt>
                <c:pt idx="1">
                  <c:v>15.74</c:v>
                </c:pt>
                <c:pt idx="2">
                  <c:v>21.02</c:v>
                </c:pt>
                <c:pt idx="3">
                  <c:v>24.31</c:v>
                </c:pt>
                <c:pt idx="4">
                  <c:v>26.92</c:v>
                </c:pt>
              </c:numCache>
            </c:numRef>
          </c:val>
          <c:smooth val="0"/>
          <c:extLst>
            <c:ext xmlns:c16="http://schemas.microsoft.com/office/drawing/2014/chart" uri="{C3380CC4-5D6E-409C-BE32-E72D297353CC}">
              <c16:uniqueId val="{00000001-7235-4BDD-A955-E0E55FF8798B}"/>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2E5-47CA-AD47-5EE3D0137B93}"/>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B2E5-47CA-AD47-5EE3D0137B93}"/>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formatCode="#,##0.00;&quot;△&quot;#,##0.00;&quot;-&quot;">
                  <c:v>33.15</c:v>
                </c:pt>
                <c:pt idx="1">
                  <c:v>0</c:v>
                </c:pt>
                <c:pt idx="2">
                  <c:v>0</c:v>
                </c:pt>
                <c:pt idx="3">
                  <c:v>0</c:v>
                </c:pt>
                <c:pt idx="4">
                  <c:v>0</c:v>
                </c:pt>
              </c:numCache>
            </c:numRef>
          </c:val>
          <c:extLst>
            <c:ext xmlns:c16="http://schemas.microsoft.com/office/drawing/2014/chart" uri="{C3380CC4-5D6E-409C-BE32-E72D297353CC}">
              <c16:uniqueId val="{00000000-5912-47C6-8539-A0C3FDB04ABF}"/>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123.82</c:v>
                </c:pt>
                <c:pt idx="1">
                  <c:v>74.239999999999995</c:v>
                </c:pt>
                <c:pt idx="2">
                  <c:v>83.92</c:v>
                </c:pt>
                <c:pt idx="3">
                  <c:v>89.31</c:v>
                </c:pt>
                <c:pt idx="4">
                  <c:v>91.33</c:v>
                </c:pt>
              </c:numCache>
            </c:numRef>
          </c:val>
          <c:smooth val="0"/>
          <c:extLst>
            <c:ext xmlns:c16="http://schemas.microsoft.com/office/drawing/2014/chart" uri="{C3380CC4-5D6E-409C-BE32-E72D297353CC}">
              <c16:uniqueId val="{00000001-5912-47C6-8539-A0C3FDB04ABF}"/>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242.34</c:v>
                </c:pt>
                <c:pt idx="1">
                  <c:v>310.70999999999998</c:v>
                </c:pt>
                <c:pt idx="2">
                  <c:v>383.45</c:v>
                </c:pt>
                <c:pt idx="3">
                  <c:v>434.77</c:v>
                </c:pt>
                <c:pt idx="4">
                  <c:v>391.05</c:v>
                </c:pt>
              </c:numCache>
            </c:numRef>
          </c:val>
          <c:extLst>
            <c:ext xmlns:c16="http://schemas.microsoft.com/office/drawing/2014/chart" uri="{C3380CC4-5D6E-409C-BE32-E72D297353CC}">
              <c16:uniqueId val="{00000000-EE68-490C-AD86-CF2D820DD94B}"/>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89.72</c:v>
                </c:pt>
                <c:pt idx="1">
                  <c:v>100.47</c:v>
                </c:pt>
                <c:pt idx="2">
                  <c:v>122.71</c:v>
                </c:pt>
                <c:pt idx="3">
                  <c:v>138.19999999999999</c:v>
                </c:pt>
                <c:pt idx="4">
                  <c:v>126.97</c:v>
                </c:pt>
              </c:numCache>
            </c:numRef>
          </c:val>
          <c:smooth val="0"/>
          <c:extLst>
            <c:ext xmlns:c16="http://schemas.microsoft.com/office/drawing/2014/chart" uri="{C3380CC4-5D6E-409C-BE32-E72D297353CC}">
              <c16:uniqueId val="{00000001-EE68-490C-AD86-CF2D820DD94B}"/>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285.58</c:v>
                </c:pt>
                <c:pt idx="1">
                  <c:v>385.88</c:v>
                </c:pt>
                <c:pt idx="2">
                  <c:v>185.84</c:v>
                </c:pt>
                <c:pt idx="3">
                  <c:v>232.98</c:v>
                </c:pt>
                <c:pt idx="4">
                  <c:v>85.82</c:v>
                </c:pt>
              </c:numCache>
            </c:numRef>
          </c:val>
          <c:extLst>
            <c:ext xmlns:c16="http://schemas.microsoft.com/office/drawing/2014/chart" uri="{C3380CC4-5D6E-409C-BE32-E72D297353CC}">
              <c16:uniqueId val="{00000000-3135-48A2-ACE8-3391B937DA4E}"/>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270.57</c:v>
                </c:pt>
                <c:pt idx="1">
                  <c:v>294.27</c:v>
                </c:pt>
                <c:pt idx="2">
                  <c:v>294.08999999999997</c:v>
                </c:pt>
                <c:pt idx="3">
                  <c:v>294.08999999999997</c:v>
                </c:pt>
                <c:pt idx="4">
                  <c:v>338.47</c:v>
                </c:pt>
              </c:numCache>
            </c:numRef>
          </c:val>
          <c:smooth val="0"/>
          <c:extLst>
            <c:ext xmlns:c16="http://schemas.microsoft.com/office/drawing/2014/chart" uri="{C3380CC4-5D6E-409C-BE32-E72D297353CC}">
              <c16:uniqueId val="{00000001-3135-48A2-ACE8-3391B937DA4E}"/>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D05C-4542-9100-971A1192030E}"/>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62.5</c:v>
                </c:pt>
                <c:pt idx="1">
                  <c:v>60.59</c:v>
                </c:pt>
                <c:pt idx="2">
                  <c:v>60</c:v>
                </c:pt>
                <c:pt idx="3">
                  <c:v>59.01</c:v>
                </c:pt>
                <c:pt idx="4">
                  <c:v>56.06</c:v>
                </c:pt>
              </c:numCache>
            </c:numRef>
          </c:val>
          <c:smooth val="0"/>
          <c:extLst>
            <c:ext xmlns:c16="http://schemas.microsoft.com/office/drawing/2014/chart" uri="{C3380CC4-5D6E-409C-BE32-E72D297353CC}">
              <c16:uniqueId val="{00000001-D05C-4542-9100-971A1192030E}"/>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191.65</c:v>
                </c:pt>
                <c:pt idx="1">
                  <c:v>192.84</c:v>
                </c:pt>
                <c:pt idx="2">
                  <c:v>179.35</c:v>
                </c:pt>
                <c:pt idx="3">
                  <c:v>182.93</c:v>
                </c:pt>
                <c:pt idx="4">
                  <c:v>185.93</c:v>
                </c:pt>
              </c:numCache>
            </c:numRef>
          </c:val>
          <c:extLst>
            <c:ext xmlns:c16="http://schemas.microsoft.com/office/drawing/2014/chart" uri="{C3380CC4-5D6E-409C-BE32-E72D297353CC}">
              <c16:uniqueId val="{00000000-E034-4B5D-9E50-0D19BF79B28D}"/>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269.33</c:v>
                </c:pt>
                <c:pt idx="1">
                  <c:v>280.23</c:v>
                </c:pt>
                <c:pt idx="2">
                  <c:v>282.70999999999998</c:v>
                </c:pt>
                <c:pt idx="3">
                  <c:v>291.82</c:v>
                </c:pt>
                <c:pt idx="4">
                  <c:v>304.36</c:v>
                </c:pt>
              </c:numCache>
            </c:numRef>
          </c:val>
          <c:smooth val="0"/>
          <c:extLst>
            <c:ext xmlns:c16="http://schemas.microsoft.com/office/drawing/2014/chart" uri="{C3380CC4-5D6E-409C-BE32-E72D297353CC}">
              <c16:uniqueId val="{00000001-E034-4B5D-9E50-0D19BF79B28D}"/>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【111.69】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【349.83】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【85.31】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R10"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7" t="str">
        <f>データ!H6</f>
        <v>茨城県　常陸太田市</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3"/>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68" t="s">
        <v>9</v>
      </c>
      <c r="BM7" s="69"/>
      <c r="BN7" s="69"/>
      <c r="BO7" s="69"/>
      <c r="BP7" s="69"/>
      <c r="BQ7" s="69"/>
      <c r="BR7" s="69"/>
      <c r="BS7" s="69"/>
      <c r="BT7" s="69"/>
      <c r="BU7" s="69"/>
      <c r="BV7" s="69"/>
      <c r="BW7" s="69"/>
      <c r="BX7" s="69"/>
      <c r="BY7" s="70"/>
    </row>
    <row r="8" spans="1:78" ht="18.75" customHeight="1" x14ac:dyDescent="0.15">
      <c r="A8" s="2"/>
      <c r="B8" s="64" t="str">
        <f>データ!I6</f>
        <v>法適用</v>
      </c>
      <c r="C8" s="64"/>
      <c r="D8" s="64"/>
      <c r="E8" s="64"/>
      <c r="F8" s="64"/>
      <c r="G8" s="64"/>
      <c r="H8" s="64"/>
      <c r="I8" s="64" t="str">
        <f>データ!J6</f>
        <v>下水道事業</v>
      </c>
      <c r="J8" s="64"/>
      <c r="K8" s="64"/>
      <c r="L8" s="64"/>
      <c r="M8" s="64"/>
      <c r="N8" s="64"/>
      <c r="O8" s="64"/>
      <c r="P8" s="64" t="str">
        <f>データ!K6</f>
        <v>特定地域生活排水処理</v>
      </c>
      <c r="Q8" s="64"/>
      <c r="R8" s="64"/>
      <c r="S8" s="64"/>
      <c r="T8" s="64"/>
      <c r="U8" s="64"/>
      <c r="V8" s="64"/>
      <c r="W8" s="64" t="str">
        <f>データ!L6</f>
        <v>K2</v>
      </c>
      <c r="X8" s="64"/>
      <c r="Y8" s="64"/>
      <c r="Z8" s="64"/>
      <c r="AA8" s="64"/>
      <c r="AB8" s="64"/>
      <c r="AC8" s="64"/>
      <c r="AD8" s="65" t="str">
        <f>データ!$M$6</f>
        <v>非設置</v>
      </c>
      <c r="AE8" s="65"/>
      <c r="AF8" s="65"/>
      <c r="AG8" s="65"/>
      <c r="AH8" s="65"/>
      <c r="AI8" s="65"/>
      <c r="AJ8" s="65"/>
      <c r="AK8" s="3"/>
      <c r="AL8" s="45">
        <f>データ!S6</f>
        <v>47338</v>
      </c>
      <c r="AM8" s="45"/>
      <c r="AN8" s="45"/>
      <c r="AO8" s="45"/>
      <c r="AP8" s="45"/>
      <c r="AQ8" s="45"/>
      <c r="AR8" s="45"/>
      <c r="AS8" s="45"/>
      <c r="AT8" s="44">
        <f>データ!T6</f>
        <v>371.99</v>
      </c>
      <c r="AU8" s="44"/>
      <c r="AV8" s="44"/>
      <c r="AW8" s="44"/>
      <c r="AX8" s="44"/>
      <c r="AY8" s="44"/>
      <c r="AZ8" s="44"/>
      <c r="BA8" s="44"/>
      <c r="BB8" s="44">
        <f>データ!U6</f>
        <v>127.26</v>
      </c>
      <c r="BC8" s="44"/>
      <c r="BD8" s="44"/>
      <c r="BE8" s="44"/>
      <c r="BF8" s="44"/>
      <c r="BG8" s="44"/>
      <c r="BH8" s="44"/>
      <c r="BI8" s="44"/>
      <c r="BJ8" s="3"/>
      <c r="BK8" s="3"/>
      <c r="BL8" s="60" t="s">
        <v>10</v>
      </c>
      <c r="BM8" s="61"/>
      <c r="BN8" s="62" t="s">
        <v>11</v>
      </c>
      <c r="BO8" s="62"/>
      <c r="BP8" s="62"/>
      <c r="BQ8" s="62"/>
      <c r="BR8" s="62"/>
      <c r="BS8" s="62"/>
      <c r="BT8" s="62"/>
      <c r="BU8" s="62"/>
      <c r="BV8" s="62"/>
      <c r="BW8" s="62"/>
      <c r="BX8" s="62"/>
      <c r="BY8" s="63"/>
    </row>
    <row r="9" spans="1:78" ht="18.75" customHeight="1" x14ac:dyDescent="0.15">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46" t="s">
        <v>16</v>
      </c>
      <c r="AE9" s="46"/>
      <c r="AF9" s="46"/>
      <c r="AG9" s="46"/>
      <c r="AH9" s="46"/>
      <c r="AI9" s="46"/>
      <c r="AJ9" s="46"/>
      <c r="AK9" s="3"/>
      <c r="AL9" s="46" t="s">
        <v>17</v>
      </c>
      <c r="AM9" s="46"/>
      <c r="AN9" s="46"/>
      <c r="AO9" s="46"/>
      <c r="AP9" s="46"/>
      <c r="AQ9" s="46"/>
      <c r="AR9" s="46"/>
      <c r="AS9" s="46"/>
      <c r="AT9" s="46" t="s">
        <v>18</v>
      </c>
      <c r="AU9" s="46"/>
      <c r="AV9" s="46"/>
      <c r="AW9" s="46"/>
      <c r="AX9" s="46"/>
      <c r="AY9" s="46"/>
      <c r="AZ9" s="46"/>
      <c r="BA9" s="46"/>
      <c r="BB9" s="46" t="s">
        <v>19</v>
      </c>
      <c r="BC9" s="46"/>
      <c r="BD9" s="46"/>
      <c r="BE9" s="46"/>
      <c r="BF9" s="46"/>
      <c r="BG9" s="46"/>
      <c r="BH9" s="46"/>
      <c r="BI9" s="46"/>
      <c r="BJ9" s="3"/>
      <c r="BK9" s="3"/>
      <c r="BL9" s="47" t="s">
        <v>20</v>
      </c>
      <c r="BM9" s="48"/>
      <c r="BN9" s="49" t="s">
        <v>21</v>
      </c>
      <c r="BO9" s="49"/>
      <c r="BP9" s="49"/>
      <c r="BQ9" s="49"/>
      <c r="BR9" s="49"/>
      <c r="BS9" s="49"/>
      <c r="BT9" s="49"/>
      <c r="BU9" s="49"/>
      <c r="BV9" s="49"/>
      <c r="BW9" s="49"/>
      <c r="BX9" s="49"/>
      <c r="BY9" s="50"/>
    </row>
    <row r="10" spans="1:78" ht="18.75" customHeight="1" x14ac:dyDescent="0.15">
      <c r="A10" s="2"/>
      <c r="B10" s="44" t="str">
        <f>データ!N6</f>
        <v>-</v>
      </c>
      <c r="C10" s="44"/>
      <c r="D10" s="44"/>
      <c r="E10" s="44"/>
      <c r="F10" s="44"/>
      <c r="G10" s="44"/>
      <c r="H10" s="44"/>
      <c r="I10" s="44">
        <f>データ!O6</f>
        <v>38.409999999999997</v>
      </c>
      <c r="J10" s="44"/>
      <c r="K10" s="44"/>
      <c r="L10" s="44"/>
      <c r="M10" s="44"/>
      <c r="N10" s="44"/>
      <c r="O10" s="44"/>
      <c r="P10" s="44">
        <f>データ!P6</f>
        <v>6.97</v>
      </c>
      <c r="Q10" s="44"/>
      <c r="R10" s="44"/>
      <c r="S10" s="44"/>
      <c r="T10" s="44"/>
      <c r="U10" s="44"/>
      <c r="V10" s="44"/>
      <c r="W10" s="44">
        <f>データ!Q6</f>
        <v>100</v>
      </c>
      <c r="X10" s="44"/>
      <c r="Y10" s="44"/>
      <c r="Z10" s="44"/>
      <c r="AA10" s="44"/>
      <c r="AB10" s="44"/>
      <c r="AC10" s="44"/>
      <c r="AD10" s="45">
        <f>データ!R6</f>
        <v>3300</v>
      </c>
      <c r="AE10" s="45"/>
      <c r="AF10" s="45"/>
      <c r="AG10" s="45"/>
      <c r="AH10" s="45"/>
      <c r="AI10" s="45"/>
      <c r="AJ10" s="45"/>
      <c r="AK10" s="2"/>
      <c r="AL10" s="45">
        <f>データ!V6</f>
        <v>3272</v>
      </c>
      <c r="AM10" s="45"/>
      <c r="AN10" s="45"/>
      <c r="AO10" s="45"/>
      <c r="AP10" s="45"/>
      <c r="AQ10" s="45"/>
      <c r="AR10" s="45"/>
      <c r="AS10" s="45"/>
      <c r="AT10" s="44">
        <f>データ!W6</f>
        <v>4.6399999999999997</v>
      </c>
      <c r="AU10" s="44"/>
      <c r="AV10" s="44"/>
      <c r="AW10" s="44"/>
      <c r="AX10" s="44"/>
      <c r="AY10" s="44"/>
      <c r="AZ10" s="44"/>
      <c r="BA10" s="44"/>
      <c r="BB10" s="44">
        <f>データ!X6</f>
        <v>705.17</v>
      </c>
      <c r="BC10" s="44"/>
      <c r="BD10" s="44"/>
      <c r="BE10" s="44"/>
      <c r="BF10" s="44"/>
      <c r="BG10" s="44"/>
      <c r="BH10" s="44"/>
      <c r="BI10" s="44"/>
      <c r="BJ10" s="2"/>
      <c r="BK10" s="2"/>
      <c r="BL10" s="51" t="s">
        <v>22</v>
      </c>
      <c r="BM10" s="52"/>
      <c r="BN10" s="53" t="s">
        <v>23</v>
      </c>
      <c r="BO10" s="53"/>
      <c r="BP10" s="53"/>
      <c r="BQ10" s="53"/>
      <c r="BR10" s="53"/>
      <c r="BS10" s="53"/>
      <c r="BT10" s="53"/>
      <c r="BU10" s="53"/>
      <c r="BV10" s="53"/>
      <c r="BW10" s="53"/>
      <c r="BX10" s="53"/>
      <c r="BY10" s="54"/>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115</v>
      </c>
      <c r="BM16" s="29"/>
      <c r="BN16" s="29"/>
      <c r="BO16" s="29"/>
      <c r="BP16" s="29"/>
      <c r="BQ16" s="29"/>
      <c r="BR16" s="29"/>
      <c r="BS16" s="29"/>
      <c r="BT16" s="29"/>
      <c r="BU16" s="29"/>
      <c r="BV16" s="29"/>
      <c r="BW16" s="29"/>
      <c r="BX16" s="29"/>
      <c r="BY16" s="2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113</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114</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【96.62】</v>
      </c>
      <c r="F85" s="12" t="str">
        <f>データ!AT6</f>
        <v>【111.69】</v>
      </c>
      <c r="G85" s="12" t="str">
        <f>データ!BE6</f>
        <v>【111.29】</v>
      </c>
      <c r="H85" s="12" t="str">
        <f>データ!BP6</f>
        <v>【349.83】</v>
      </c>
      <c r="I85" s="12" t="str">
        <f>データ!CA6</f>
        <v>【53.65】</v>
      </c>
      <c r="J85" s="12" t="str">
        <f>データ!CL6</f>
        <v>【307.86】</v>
      </c>
      <c r="K85" s="12" t="str">
        <f>データ!CW6</f>
        <v>【54.61】</v>
      </c>
      <c r="L85" s="12" t="str">
        <f>データ!DH6</f>
        <v>【85.31】</v>
      </c>
      <c r="M85" s="12" t="str">
        <f>データ!DS6</f>
        <v>【25.25】</v>
      </c>
      <c r="N85" s="12" t="str">
        <f>データ!ED6</f>
        <v>【-】</v>
      </c>
      <c r="O85" s="12" t="str">
        <f>データ!EO6</f>
        <v>【-】</v>
      </c>
    </row>
  </sheetData>
  <sheetProtection algorithmName="SHA-512" hashValue="N3cRfOkwYCeiyOZM7mnInqmGKa3gknTuz3aX5rN6AWyyeBOfhjmczF97E0TCCn5MLbWHZ2pw1I05J3ZL2UxL0g==" saltValue="h1QrD4wwW3why6YIdRRED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82121</v>
      </c>
      <c r="D6" s="19">
        <f t="shared" si="3"/>
        <v>46</v>
      </c>
      <c r="E6" s="19">
        <f t="shared" si="3"/>
        <v>18</v>
      </c>
      <c r="F6" s="19">
        <f t="shared" si="3"/>
        <v>0</v>
      </c>
      <c r="G6" s="19">
        <f t="shared" si="3"/>
        <v>0</v>
      </c>
      <c r="H6" s="19" t="str">
        <f t="shared" si="3"/>
        <v>茨城県　常陸太田市</v>
      </c>
      <c r="I6" s="19" t="str">
        <f t="shared" si="3"/>
        <v>法適用</v>
      </c>
      <c r="J6" s="19" t="str">
        <f t="shared" si="3"/>
        <v>下水道事業</v>
      </c>
      <c r="K6" s="19" t="str">
        <f t="shared" si="3"/>
        <v>特定地域生活排水処理</v>
      </c>
      <c r="L6" s="19" t="str">
        <f t="shared" si="3"/>
        <v>K2</v>
      </c>
      <c r="M6" s="19" t="str">
        <f t="shared" si="3"/>
        <v>非設置</v>
      </c>
      <c r="N6" s="20" t="str">
        <f t="shared" si="3"/>
        <v>-</v>
      </c>
      <c r="O6" s="20">
        <f t="shared" si="3"/>
        <v>38.409999999999997</v>
      </c>
      <c r="P6" s="20">
        <f t="shared" si="3"/>
        <v>6.97</v>
      </c>
      <c r="Q6" s="20">
        <f t="shared" si="3"/>
        <v>100</v>
      </c>
      <c r="R6" s="20">
        <f t="shared" si="3"/>
        <v>3300</v>
      </c>
      <c r="S6" s="20">
        <f t="shared" si="3"/>
        <v>47338</v>
      </c>
      <c r="T6" s="20">
        <f t="shared" si="3"/>
        <v>371.99</v>
      </c>
      <c r="U6" s="20">
        <f t="shared" si="3"/>
        <v>127.26</v>
      </c>
      <c r="V6" s="20">
        <f t="shared" si="3"/>
        <v>3272</v>
      </c>
      <c r="W6" s="20">
        <f t="shared" si="3"/>
        <v>4.6399999999999997</v>
      </c>
      <c r="X6" s="20">
        <f t="shared" si="3"/>
        <v>705.17</v>
      </c>
      <c r="Y6" s="21">
        <f>IF(Y7="",NA(),Y7)</f>
        <v>139.69</v>
      </c>
      <c r="Z6" s="21">
        <f t="shared" ref="Z6:AH6" si="4">IF(Z7="",NA(),Z7)</f>
        <v>122.85</v>
      </c>
      <c r="AA6" s="21">
        <f t="shared" si="4"/>
        <v>127.06</v>
      </c>
      <c r="AB6" s="21">
        <f t="shared" si="4"/>
        <v>121.23</v>
      </c>
      <c r="AC6" s="21">
        <f t="shared" si="4"/>
        <v>110.3</v>
      </c>
      <c r="AD6" s="21">
        <f t="shared" si="4"/>
        <v>96.05</v>
      </c>
      <c r="AE6" s="21">
        <f t="shared" si="4"/>
        <v>99.03</v>
      </c>
      <c r="AF6" s="21">
        <f t="shared" si="4"/>
        <v>100.41</v>
      </c>
      <c r="AG6" s="21">
        <f t="shared" si="4"/>
        <v>100.17</v>
      </c>
      <c r="AH6" s="21">
        <f t="shared" si="4"/>
        <v>96.95</v>
      </c>
      <c r="AI6" s="20" t="str">
        <f>IF(AI7="","",IF(AI7="-","【-】","【"&amp;SUBSTITUTE(TEXT(AI7,"#,##0.00"),"-","△")&amp;"】"))</f>
        <v>【96.62】</v>
      </c>
      <c r="AJ6" s="21">
        <f>IF(AJ7="",NA(),AJ7)</f>
        <v>33.15</v>
      </c>
      <c r="AK6" s="20">
        <f t="shared" ref="AK6:AS6" si="5">IF(AK7="",NA(),AK7)</f>
        <v>0</v>
      </c>
      <c r="AL6" s="20">
        <f t="shared" si="5"/>
        <v>0</v>
      </c>
      <c r="AM6" s="20">
        <f t="shared" si="5"/>
        <v>0</v>
      </c>
      <c r="AN6" s="20">
        <f t="shared" si="5"/>
        <v>0</v>
      </c>
      <c r="AO6" s="21">
        <f t="shared" si="5"/>
        <v>123.82</v>
      </c>
      <c r="AP6" s="21">
        <f t="shared" si="5"/>
        <v>74.239999999999995</v>
      </c>
      <c r="AQ6" s="21">
        <f t="shared" si="5"/>
        <v>83.92</v>
      </c>
      <c r="AR6" s="21">
        <f t="shared" si="5"/>
        <v>89.31</v>
      </c>
      <c r="AS6" s="21">
        <f t="shared" si="5"/>
        <v>91.33</v>
      </c>
      <c r="AT6" s="20" t="str">
        <f>IF(AT7="","",IF(AT7="-","【-】","【"&amp;SUBSTITUTE(TEXT(AT7,"#,##0.00"),"-","△")&amp;"】"))</f>
        <v>【111.69】</v>
      </c>
      <c r="AU6" s="21">
        <f>IF(AU7="",NA(),AU7)</f>
        <v>242.34</v>
      </c>
      <c r="AV6" s="21">
        <f t="shared" ref="AV6:BD6" si="6">IF(AV7="",NA(),AV7)</f>
        <v>310.70999999999998</v>
      </c>
      <c r="AW6" s="21">
        <f t="shared" si="6"/>
        <v>383.45</v>
      </c>
      <c r="AX6" s="21">
        <f t="shared" si="6"/>
        <v>434.77</v>
      </c>
      <c r="AY6" s="21">
        <f t="shared" si="6"/>
        <v>391.05</v>
      </c>
      <c r="AZ6" s="21">
        <f t="shared" si="6"/>
        <v>89.72</v>
      </c>
      <c r="BA6" s="21">
        <f t="shared" si="6"/>
        <v>100.47</v>
      </c>
      <c r="BB6" s="21">
        <f t="shared" si="6"/>
        <v>122.71</v>
      </c>
      <c r="BC6" s="21">
        <f t="shared" si="6"/>
        <v>138.19999999999999</v>
      </c>
      <c r="BD6" s="21">
        <f t="shared" si="6"/>
        <v>126.97</v>
      </c>
      <c r="BE6" s="20" t="str">
        <f>IF(BE7="","",IF(BE7="-","【-】","【"&amp;SUBSTITUTE(TEXT(BE7,"#,##0.00"),"-","△")&amp;"】"))</f>
        <v>【111.29】</v>
      </c>
      <c r="BF6" s="21">
        <f>IF(BF7="",NA(),BF7)</f>
        <v>285.58</v>
      </c>
      <c r="BG6" s="21">
        <f t="shared" ref="BG6:BO6" si="7">IF(BG7="",NA(),BG7)</f>
        <v>385.88</v>
      </c>
      <c r="BH6" s="21">
        <f t="shared" si="7"/>
        <v>185.84</v>
      </c>
      <c r="BI6" s="21">
        <f t="shared" si="7"/>
        <v>232.98</v>
      </c>
      <c r="BJ6" s="21">
        <f t="shared" si="7"/>
        <v>85.82</v>
      </c>
      <c r="BK6" s="21">
        <f t="shared" si="7"/>
        <v>270.57</v>
      </c>
      <c r="BL6" s="21">
        <f t="shared" si="7"/>
        <v>294.27</v>
      </c>
      <c r="BM6" s="21">
        <f t="shared" si="7"/>
        <v>294.08999999999997</v>
      </c>
      <c r="BN6" s="21">
        <f t="shared" si="7"/>
        <v>294.08999999999997</v>
      </c>
      <c r="BO6" s="21">
        <f t="shared" si="7"/>
        <v>338.47</v>
      </c>
      <c r="BP6" s="20" t="str">
        <f>IF(BP7="","",IF(BP7="-","【-】","【"&amp;SUBSTITUTE(TEXT(BP7,"#,##0.00"),"-","△")&amp;"】"))</f>
        <v>【349.83】</v>
      </c>
      <c r="BQ6" s="21">
        <f>IF(BQ7="",NA(),BQ7)</f>
        <v>100</v>
      </c>
      <c r="BR6" s="21">
        <f t="shared" ref="BR6:BZ6" si="8">IF(BR7="",NA(),BR7)</f>
        <v>100</v>
      </c>
      <c r="BS6" s="21">
        <f t="shared" si="8"/>
        <v>100</v>
      </c>
      <c r="BT6" s="21">
        <f t="shared" si="8"/>
        <v>100</v>
      </c>
      <c r="BU6" s="21">
        <f t="shared" si="8"/>
        <v>100</v>
      </c>
      <c r="BV6" s="21">
        <f t="shared" si="8"/>
        <v>62.5</v>
      </c>
      <c r="BW6" s="21">
        <f t="shared" si="8"/>
        <v>60.59</v>
      </c>
      <c r="BX6" s="21">
        <f t="shared" si="8"/>
        <v>60</v>
      </c>
      <c r="BY6" s="21">
        <f t="shared" si="8"/>
        <v>59.01</v>
      </c>
      <c r="BZ6" s="21">
        <f t="shared" si="8"/>
        <v>56.06</v>
      </c>
      <c r="CA6" s="20" t="str">
        <f>IF(CA7="","",IF(CA7="-","【-】","【"&amp;SUBSTITUTE(TEXT(CA7,"#,##0.00"),"-","△")&amp;"】"))</f>
        <v>【53.65】</v>
      </c>
      <c r="CB6" s="21">
        <f>IF(CB7="",NA(),CB7)</f>
        <v>191.65</v>
      </c>
      <c r="CC6" s="21">
        <f t="shared" ref="CC6:CK6" si="9">IF(CC7="",NA(),CC7)</f>
        <v>192.84</v>
      </c>
      <c r="CD6" s="21">
        <f t="shared" si="9"/>
        <v>179.35</v>
      </c>
      <c r="CE6" s="21">
        <f t="shared" si="9"/>
        <v>182.93</v>
      </c>
      <c r="CF6" s="21">
        <f t="shared" si="9"/>
        <v>185.93</v>
      </c>
      <c r="CG6" s="21">
        <f t="shared" si="9"/>
        <v>269.33</v>
      </c>
      <c r="CH6" s="21">
        <f t="shared" si="9"/>
        <v>280.23</v>
      </c>
      <c r="CI6" s="21">
        <f t="shared" si="9"/>
        <v>282.70999999999998</v>
      </c>
      <c r="CJ6" s="21">
        <f t="shared" si="9"/>
        <v>291.82</v>
      </c>
      <c r="CK6" s="21">
        <f t="shared" si="9"/>
        <v>304.36</v>
      </c>
      <c r="CL6" s="20" t="str">
        <f>IF(CL7="","",IF(CL7="-","【-】","【"&amp;SUBSTITUTE(TEXT(CL7,"#,##0.00"),"-","△")&amp;"】"))</f>
        <v>【307.86】</v>
      </c>
      <c r="CM6" s="21">
        <f>IF(CM7="",NA(),CM7)</f>
        <v>44.21</v>
      </c>
      <c r="CN6" s="21">
        <f t="shared" ref="CN6:CV6" si="10">IF(CN7="",NA(),CN7)</f>
        <v>50.59</v>
      </c>
      <c r="CO6" s="21">
        <f t="shared" si="10"/>
        <v>51.11</v>
      </c>
      <c r="CP6" s="21">
        <f t="shared" si="10"/>
        <v>52.01</v>
      </c>
      <c r="CQ6" s="21">
        <f t="shared" si="10"/>
        <v>45.26</v>
      </c>
      <c r="CR6" s="21">
        <f t="shared" si="10"/>
        <v>59.64</v>
      </c>
      <c r="CS6" s="21">
        <f t="shared" si="10"/>
        <v>58.19</v>
      </c>
      <c r="CT6" s="21">
        <f t="shared" si="10"/>
        <v>56.52</v>
      </c>
      <c r="CU6" s="21">
        <f t="shared" si="10"/>
        <v>88.45</v>
      </c>
      <c r="CV6" s="21">
        <f t="shared" si="10"/>
        <v>54.08</v>
      </c>
      <c r="CW6" s="20" t="str">
        <f>IF(CW7="","",IF(CW7="-","【-】","【"&amp;SUBSTITUTE(TEXT(CW7,"#,##0.00"),"-","△")&amp;"】"))</f>
        <v>【54.61】</v>
      </c>
      <c r="CX6" s="21">
        <f>IF(CX7="",NA(),CX7)</f>
        <v>100</v>
      </c>
      <c r="CY6" s="21">
        <f t="shared" ref="CY6:DG6" si="11">IF(CY7="",NA(),CY7)</f>
        <v>100</v>
      </c>
      <c r="CZ6" s="21">
        <f t="shared" si="11"/>
        <v>100</v>
      </c>
      <c r="DA6" s="21">
        <f t="shared" si="11"/>
        <v>100</v>
      </c>
      <c r="DB6" s="21">
        <f t="shared" si="11"/>
        <v>100</v>
      </c>
      <c r="DC6" s="21">
        <f t="shared" si="11"/>
        <v>90.63</v>
      </c>
      <c r="DD6" s="21">
        <f t="shared" si="11"/>
        <v>87.8</v>
      </c>
      <c r="DE6" s="21">
        <f t="shared" si="11"/>
        <v>88.43</v>
      </c>
      <c r="DF6" s="21">
        <f t="shared" si="11"/>
        <v>90.34</v>
      </c>
      <c r="DG6" s="21">
        <f t="shared" si="11"/>
        <v>90.57</v>
      </c>
      <c r="DH6" s="20" t="str">
        <f>IF(DH7="","",IF(DH7="-","【-】","【"&amp;SUBSTITUTE(TEXT(DH7,"#,##0.00"),"-","△")&amp;"】"))</f>
        <v>【85.31】</v>
      </c>
      <c r="DI6" s="21">
        <f>IF(DI7="",NA(),DI7)</f>
        <v>4.8099999999999996</v>
      </c>
      <c r="DJ6" s="21">
        <f t="shared" ref="DJ6:DR6" si="12">IF(DJ7="",NA(),DJ7)</f>
        <v>9.11</v>
      </c>
      <c r="DK6" s="21">
        <f t="shared" si="12"/>
        <v>13.06</v>
      </c>
      <c r="DL6" s="21">
        <f t="shared" si="12"/>
        <v>16.739999999999998</v>
      </c>
      <c r="DM6" s="21">
        <f t="shared" si="12"/>
        <v>20.36</v>
      </c>
      <c r="DN6" s="21">
        <f t="shared" si="12"/>
        <v>23.76</v>
      </c>
      <c r="DO6" s="21">
        <f t="shared" si="12"/>
        <v>15.74</v>
      </c>
      <c r="DP6" s="21">
        <f t="shared" si="12"/>
        <v>21.02</v>
      </c>
      <c r="DQ6" s="21">
        <f t="shared" si="12"/>
        <v>24.31</v>
      </c>
      <c r="DR6" s="21">
        <f t="shared" si="12"/>
        <v>26.92</v>
      </c>
      <c r="DS6" s="20" t="str">
        <f>IF(DS7="","",IF(DS7="-","【-】","【"&amp;SUBSTITUTE(TEXT(DS7,"#,##0.00"),"-","△")&amp;"】"))</f>
        <v>【25.25】</v>
      </c>
      <c r="DT6" s="21" t="str">
        <f>IF(DT7="",NA(),DT7)</f>
        <v>-</v>
      </c>
      <c r="DU6" s="21" t="str">
        <f t="shared" ref="DU6:EC6" si="13">IF(DU7="",NA(),DU7)</f>
        <v>-</v>
      </c>
      <c r="DV6" s="21" t="str">
        <f t="shared" si="13"/>
        <v>-</v>
      </c>
      <c r="DW6" s="21" t="str">
        <f t="shared" si="13"/>
        <v>-</v>
      </c>
      <c r="DX6" s="21" t="str">
        <f t="shared" si="13"/>
        <v>-</v>
      </c>
      <c r="DY6" s="21" t="str">
        <f t="shared" si="13"/>
        <v>-</v>
      </c>
      <c r="DZ6" s="21" t="str">
        <f t="shared" si="13"/>
        <v>-</v>
      </c>
      <c r="EA6" s="21" t="str">
        <f t="shared" si="13"/>
        <v>-</v>
      </c>
      <c r="EB6" s="21" t="str">
        <f t="shared" si="13"/>
        <v>-</v>
      </c>
      <c r="EC6" s="21" t="str">
        <f t="shared" si="13"/>
        <v>-</v>
      </c>
      <c r="ED6" s="20" t="str">
        <f>IF(ED7="","",IF(ED7="-","【-】","【"&amp;SUBSTITUTE(TEXT(ED7,"#,##0.00"),"-","△")&amp;"】"))</f>
        <v>【-】</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8" s="22" customFormat="1" x14ac:dyDescent="0.15">
      <c r="A7" s="14"/>
      <c r="B7" s="23">
        <v>2023</v>
      </c>
      <c r="C7" s="23">
        <v>82121</v>
      </c>
      <c r="D7" s="23">
        <v>46</v>
      </c>
      <c r="E7" s="23">
        <v>18</v>
      </c>
      <c r="F7" s="23">
        <v>0</v>
      </c>
      <c r="G7" s="23">
        <v>0</v>
      </c>
      <c r="H7" s="23" t="s">
        <v>96</v>
      </c>
      <c r="I7" s="23" t="s">
        <v>97</v>
      </c>
      <c r="J7" s="23" t="s">
        <v>98</v>
      </c>
      <c r="K7" s="23" t="s">
        <v>99</v>
      </c>
      <c r="L7" s="23" t="s">
        <v>100</v>
      </c>
      <c r="M7" s="23" t="s">
        <v>101</v>
      </c>
      <c r="N7" s="24" t="s">
        <v>102</v>
      </c>
      <c r="O7" s="24">
        <v>38.409999999999997</v>
      </c>
      <c r="P7" s="24">
        <v>6.97</v>
      </c>
      <c r="Q7" s="24">
        <v>100</v>
      </c>
      <c r="R7" s="24">
        <v>3300</v>
      </c>
      <c r="S7" s="24">
        <v>47338</v>
      </c>
      <c r="T7" s="24">
        <v>371.99</v>
      </c>
      <c r="U7" s="24">
        <v>127.26</v>
      </c>
      <c r="V7" s="24">
        <v>3272</v>
      </c>
      <c r="W7" s="24">
        <v>4.6399999999999997</v>
      </c>
      <c r="X7" s="24">
        <v>705.17</v>
      </c>
      <c r="Y7" s="24">
        <v>139.69</v>
      </c>
      <c r="Z7" s="24">
        <v>122.85</v>
      </c>
      <c r="AA7" s="24">
        <v>127.06</v>
      </c>
      <c r="AB7" s="24">
        <v>121.23</v>
      </c>
      <c r="AC7" s="24">
        <v>110.3</v>
      </c>
      <c r="AD7" s="24">
        <v>96.05</v>
      </c>
      <c r="AE7" s="24">
        <v>99.03</v>
      </c>
      <c r="AF7" s="24">
        <v>100.41</v>
      </c>
      <c r="AG7" s="24">
        <v>100.17</v>
      </c>
      <c r="AH7" s="24">
        <v>96.95</v>
      </c>
      <c r="AI7" s="24">
        <v>96.62</v>
      </c>
      <c r="AJ7" s="24">
        <v>33.15</v>
      </c>
      <c r="AK7" s="24">
        <v>0</v>
      </c>
      <c r="AL7" s="24">
        <v>0</v>
      </c>
      <c r="AM7" s="24">
        <v>0</v>
      </c>
      <c r="AN7" s="24">
        <v>0</v>
      </c>
      <c r="AO7" s="24">
        <v>123.82</v>
      </c>
      <c r="AP7" s="24">
        <v>74.239999999999995</v>
      </c>
      <c r="AQ7" s="24">
        <v>83.92</v>
      </c>
      <c r="AR7" s="24">
        <v>89.31</v>
      </c>
      <c r="AS7" s="24">
        <v>91.33</v>
      </c>
      <c r="AT7" s="24">
        <v>111.69</v>
      </c>
      <c r="AU7" s="24">
        <v>242.34</v>
      </c>
      <c r="AV7" s="24">
        <v>310.70999999999998</v>
      </c>
      <c r="AW7" s="24">
        <v>383.45</v>
      </c>
      <c r="AX7" s="24">
        <v>434.77</v>
      </c>
      <c r="AY7" s="24">
        <v>391.05</v>
      </c>
      <c r="AZ7" s="24">
        <v>89.72</v>
      </c>
      <c r="BA7" s="24">
        <v>100.47</v>
      </c>
      <c r="BB7" s="24">
        <v>122.71</v>
      </c>
      <c r="BC7" s="24">
        <v>138.19999999999999</v>
      </c>
      <c r="BD7" s="24">
        <v>126.97</v>
      </c>
      <c r="BE7" s="24">
        <v>111.29</v>
      </c>
      <c r="BF7" s="24">
        <v>285.58</v>
      </c>
      <c r="BG7" s="24">
        <v>385.88</v>
      </c>
      <c r="BH7" s="24">
        <v>185.84</v>
      </c>
      <c r="BI7" s="24">
        <v>232.98</v>
      </c>
      <c r="BJ7" s="24">
        <v>85.82</v>
      </c>
      <c r="BK7" s="24">
        <v>270.57</v>
      </c>
      <c r="BL7" s="24">
        <v>294.27</v>
      </c>
      <c r="BM7" s="24">
        <v>294.08999999999997</v>
      </c>
      <c r="BN7" s="24">
        <v>294.08999999999997</v>
      </c>
      <c r="BO7" s="24">
        <v>338.47</v>
      </c>
      <c r="BP7" s="24">
        <v>349.83</v>
      </c>
      <c r="BQ7" s="24">
        <v>100</v>
      </c>
      <c r="BR7" s="24">
        <v>100</v>
      </c>
      <c r="BS7" s="24">
        <v>100</v>
      </c>
      <c r="BT7" s="24">
        <v>100</v>
      </c>
      <c r="BU7" s="24">
        <v>100</v>
      </c>
      <c r="BV7" s="24">
        <v>62.5</v>
      </c>
      <c r="BW7" s="24">
        <v>60.59</v>
      </c>
      <c r="BX7" s="24">
        <v>60</v>
      </c>
      <c r="BY7" s="24">
        <v>59.01</v>
      </c>
      <c r="BZ7" s="24">
        <v>56.06</v>
      </c>
      <c r="CA7" s="24">
        <v>53.65</v>
      </c>
      <c r="CB7" s="24">
        <v>191.65</v>
      </c>
      <c r="CC7" s="24">
        <v>192.84</v>
      </c>
      <c r="CD7" s="24">
        <v>179.35</v>
      </c>
      <c r="CE7" s="24">
        <v>182.93</v>
      </c>
      <c r="CF7" s="24">
        <v>185.93</v>
      </c>
      <c r="CG7" s="24">
        <v>269.33</v>
      </c>
      <c r="CH7" s="24">
        <v>280.23</v>
      </c>
      <c r="CI7" s="24">
        <v>282.70999999999998</v>
      </c>
      <c r="CJ7" s="24">
        <v>291.82</v>
      </c>
      <c r="CK7" s="24">
        <v>304.36</v>
      </c>
      <c r="CL7" s="24">
        <v>307.86</v>
      </c>
      <c r="CM7" s="24">
        <v>44.21</v>
      </c>
      <c r="CN7" s="24">
        <v>50.59</v>
      </c>
      <c r="CO7" s="24">
        <v>51.11</v>
      </c>
      <c r="CP7" s="24">
        <v>52.01</v>
      </c>
      <c r="CQ7" s="24">
        <v>45.26</v>
      </c>
      <c r="CR7" s="24">
        <v>59.64</v>
      </c>
      <c r="CS7" s="24">
        <v>58.19</v>
      </c>
      <c r="CT7" s="24">
        <v>56.52</v>
      </c>
      <c r="CU7" s="24">
        <v>88.45</v>
      </c>
      <c r="CV7" s="24">
        <v>54.08</v>
      </c>
      <c r="CW7" s="24">
        <v>54.61</v>
      </c>
      <c r="CX7" s="24">
        <v>100</v>
      </c>
      <c r="CY7" s="24">
        <v>100</v>
      </c>
      <c r="CZ7" s="24">
        <v>100</v>
      </c>
      <c r="DA7" s="24">
        <v>100</v>
      </c>
      <c r="DB7" s="24">
        <v>100</v>
      </c>
      <c r="DC7" s="24">
        <v>90.63</v>
      </c>
      <c r="DD7" s="24">
        <v>87.8</v>
      </c>
      <c r="DE7" s="24">
        <v>88.43</v>
      </c>
      <c r="DF7" s="24">
        <v>90.34</v>
      </c>
      <c r="DG7" s="24">
        <v>90.57</v>
      </c>
      <c r="DH7" s="24">
        <v>85.31</v>
      </c>
      <c r="DI7" s="24">
        <v>4.8099999999999996</v>
      </c>
      <c r="DJ7" s="24">
        <v>9.11</v>
      </c>
      <c r="DK7" s="24">
        <v>13.06</v>
      </c>
      <c r="DL7" s="24">
        <v>16.739999999999998</v>
      </c>
      <c r="DM7" s="24">
        <v>20.36</v>
      </c>
      <c r="DN7" s="24">
        <v>23.76</v>
      </c>
      <c r="DO7" s="24">
        <v>15.74</v>
      </c>
      <c r="DP7" s="24">
        <v>21.02</v>
      </c>
      <c r="DQ7" s="24">
        <v>24.31</v>
      </c>
      <c r="DR7" s="24">
        <v>26.92</v>
      </c>
      <c r="DS7" s="24">
        <v>25.25</v>
      </c>
      <c r="DT7" s="24" t="s">
        <v>102</v>
      </c>
      <c r="DU7" s="24" t="s">
        <v>102</v>
      </c>
      <c r="DV7" s="24" t="s">
        <v>102</v>
      </c>
      <c r="DW7" s="24" t="s">
        <v>102</v>
      </c>
      <c r="DX7" s="24" t="s">
        <v>102</v>
      </c>
      <c r="DY7" s="24" t="s">
        <v>102</v>
      </c>
      <c r="DZ7" s="24" t="s">
        <v>102</v>
      </c>
      <c r="EA7" s="24" t="s">
        <v>102</v>
      </c>
      <c r="EB7" s="24" t="s">
        <v>102</v>
      </c>
      <c r="EC7" s="24" t="s">
        <v>102</v>
      </c>
      <c r="ED7" s="24" t="s">
        <v>102</v>
      </c>
      <c r="EE7" s="24" t="s">
        <v>102</v>
      </c>
      <c r="EF7" s="24" t="s">
        <v>102</v>
      </c>
      <c r="EG7" s="24" t="s">
        <v>102</v>
      </c>
      <c r="EH7" s="24" t="s">
        <v>102</v>
      </c>
      <c r="EI7" s="24" t="s">
        <v>102</v>
      </c>
      <c r="EJ7" s="24" t="s">
        <v>102</v>
      </c>
      <c r="EK7" s="24" t="s">
        <v>102</v>
      </c>
      <c r="EL7" s="24" t="s">
        <v>102</v>
      </c>
      <c r="EM7" s="24" t="s">
        <v>102</v>
      </c>
      <c r="EN7" s="24" t="s">
        <v>102</v>
      </c>
      <c r="EO7" s="24" t="s">
        <v>102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111</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jogesui1</cp:lastModifiedBy>
  <dcterms:created xsi:type="dcterms:W3CDTF">2025-01-24T07:23:58Z</dcterms:created>
  <dcterms:modified xsi:type="dcterms:W3CDTF">2025-02-06T07:02:36Z</dcterms:modified>
  <cp:category/>
</cp:coreProperties>
</file>