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C:\Users\jogesui1\Desktop\R7\経営比較分析表\"/>
    </mc:Choice>
  </mc:AlternateContent>
  <xr:revisionPtr revIDLastSave="0" documentId="13_ncr:1_{1D59B737-0F94-46ED-9724-5F0F70B6C1E0}" xr6:coauthVersionLast="36" xr6:coauthVersionMax="47" xr10:uidLastSave="{00000000-0000-0000-0000-000000000000}"/>
  <workbookProtection workbookAlgorithmName="SHA-512" workbookHashValue="PebwUfekcVvIDZPHNnwux/uhNqNLtzmaHc5Dhkv54j1I/n2LC+x4AFAQSmtDqqM/bqD2Uac8uAomu3fOyq5dCw==" workbookSaltValue="AXYn5MY/ptzeyLkeofUCAQ==" workbookSpinCount="100000" lockStructure="1"/>
  <bookViews>
    <workbookView xWindow="0" yWindow="0" windowWidth="28800" windowHeight="121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<sst xmlns="http://schemas.openxmlformats.org/spreadsheetml/2006/main" count="228" uniqueCount="114">
  <si>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</si>
  <si>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</si>
  <si>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</si>
  <si>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</si>
  <si>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</si>
  <si>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</si>
  <si>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</si>
  <si>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</si>
  <si>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</si>
  <si>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</si>
  <si>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</si>
  <si>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</si>
  <si>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</si>
  <si>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</si>
  <si>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</si>
  <si>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</si>
  <si>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</si>
  <si>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</si>
  <si>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</si>
  <si>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</si>
  <si>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</si>
  <si>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</si>
  <si>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</si>
  <si>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</si>
  <si>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</si>
  <si>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</si>
  <si>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</si>
  <si>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</si>
  <si>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</si>
  <si>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</si>
  <si>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</si>
  <si>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</si>
  <si>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</si>
  <si>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</si>
  <si>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</si>
  <si>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</si>
  <si>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</si>
  <si>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</si>
  <si>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</si>
  <si>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</si>
  <si>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</si>
  <si>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</si>
  <si>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</si>
  <si>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</si>
  <si>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</si>
  <si>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</si>
  <si>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</si>
  <si>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</si>
  <si>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</si>
  <si>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</si>
  <si>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</si>
  <si>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</si>
  <si>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</si>
  <si>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</si>
  <si>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</si>
  <si>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</si>
  <si>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</si>
  <si>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</si>
  <si>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</si>
  <si>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</si>
  <si>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</si>
  <si>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</si>
  <si>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</si>
  <si>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</si>
  <si>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</si>
  <si>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</si>
  <si>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</si>
  <si>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</si>
  <si>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</si>
  <si>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</si>
  <si>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</si>
  <si>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</si>
  <si>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</si>
  <si>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</si>
  <si>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</si>
  <si>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</si>
  <si>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</si>
  <si>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</si>
  <si>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</si>
  <si>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</si>
  <si>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</si>
  <si>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</si>
  <si>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</si>
  <si>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</si>
  <si>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</si>
  <si>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</si>
  <si>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</si>
  <si>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</si>
  <si>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</si>
  <si>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</si>
  <si>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</si>
  <si>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</si>
  <si>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</si>
  <si>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</si>
  <si>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</si>
  <si>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</si>
  <si>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</si>
  <si>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</si>
  <si>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</si>
  <si>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</si>
  <si>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</si>
  <si>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</si>
  <si>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</si>
  <si>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</si>
  <si>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</si>
  <si>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</si>
  <si>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</si>
  <si>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</si>
  <si>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</si>
  <si>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</si>
  <si>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</si>
  <si>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①有形固定資産減価償却率及び②管路経年化率ともに増加していることから、引続き老朽化が進む施設を更新するための財源確保や更新時期の平準化を図り、可能な限り計画的な施設更新に努める。
③管路更新率は前年度から0.14ポイント減少し、類似団体平均を下回っているため、引続き老朽化が進む施設を更新するための財源確保や更新時期の平準化を図り、可能な限り計画的な施設更新に努める。</t>
    <rPh sb="110" eb="111">
      <t>ゲン</t>
    </rPh>
    <rPh sb="111" eb="112">
      <t>ショウ</t>
    </rPh>
    <phoneticPr fontId="4"/>
  </si>
  <si>
    <t>①経常収支比率は100％を超えており、かつ②累積欠損金比率も発生していないため,概ね健全な経営であるが、⑤料金回収率が41.75%と100%を大きく下回っており、一般会計からの補助金など水道料金以外の収入に依存している状況にあることから、適正な料金体系への見直しと更なる費用削減に努める。
③流動比率は、類似団体平均を大きく上回っており、短期的な債務に対しての支払能力は有しているといえる。
④企業債残高対給水収益比率は、大規模な拡張工事により企業債残高が増加したため、類似団体の平均を超えている状況にあることから、今後の投資規模の検討と起債の抑制が課題となっている。
⑥給水原価は前年度から4.62円増加しており、類似団体平均も上回っていることから、引き続き投資の効率化や費用削減に努める。
⑦施設利用率は、類似団体平均を上回っているものの、低い水準で推移していることから、今後の施設更新時においては、水需要の状況を踏まえつつ、適正な施設規模での更新を行う。
⑧有収率は、類似団体平均を下回り減少傾向が続いているため、漏水調査等をすすめ、計画的な更新を実施する必要がある。</t>
    <rPh sb="235" eb="237">
      <t>ルイジ</t>
    </rPh>
    <rPh sb="237" eb="239">
      <t>ダンタイ</t>
    </rPh>
    <rPh sb="240" eb="242">
      <t>ヘイキン</t>
    </rPh>
    <rPh sb="243" eb="244">
      <t>コ</t>
    </rPh>
    <rPh sb="248" eb="250">
      <t>ジョウキョウ</t>
    </rPh>
    <rPh sb="258" eb="260">
      <t>コンゴ</t>
    </rPh>
    <rPh sb="261" eb="263">
      <t>トウシ</t>
    </rPh>
    <rPh sb="263" eb="265">
      <t>キボ</t>
    </rPh>
    <rPh sb="266" eb="268">
      <t>ケントウ</t>
    </rPh>
    <rPh sb="269" eb="271">
      <t>キサイ</t>
    </rPh>
    <rPh sb="272" eb="274">
      <t>ヨクセイ</t>
    </rPh>
    <rPh sb="275" eb="277">
      <t>カダイ</t>
    </rPh>
    <phoneticPr fontId="4"/>
  </si>
  <si>
    <t>一般会計からの補助金など水道料金以外の収入に依存している状況にあるため、適正な料金水準の確保が課題となるが、水道事業に比べ人口減少率も大きく推移しており、簡易水道事業での単独経営はますます厳しくなる見込みであることから、今後水道事業との事業統合について検討を進める。また、施設の老朽化に伴う更新需要の増大に対応するため、財源の確保として補助金の活用等の検討を行うと同時に、事業を担う人材確保も課題となることから、職員研修の充実や新規職員の獲得に努める。</t>
    <rPh sb="0" eb="2">
      <t>イッパン</t>
    </rPh>
    <rPh sb="2" eb="4">
      <t>カイケイ</t>
    </rPh>
    <rPh sb="7" eb="9">
      <t>ホジョ</t>
    </rPh>
    <rPh sb="36" eb="38">
      <t>テキセイ</t>
    </rPh>
    <rPh sb="39" eb="41">
      <t>リョウキン</t>
    </rPh>
    <rPh sb="41" eb="43">
      <t>スイジュン</t>
    </rPh>
    <rPh sb="44" eb="46">
      <t>カクホ</t>
    </rPh>
    <rPh sb="47" eb="49">
      <t>カダイ</t>
    </rPh>
    <rPh sb="54" eb="56">
      <t>スイドウ</t>
    </rPh>
    <rPh sb="56" eb="58">
      <t>ジギョウ</t>
    </rPh>
    <rPh sb="59" eb="60">
      <t>クラ</t>
    </rPh>
    <rPh sb="61" eb="63">
      <t>ジンコウ</t>
    </rPh>
    <rPh sb="63" eb="65">
      <t>ゲンショウ</t>
    </rPh>
    <rPh sb="65" eb="66">
      <t>リツ</t>
    </rPh>
    <rPh sb="67" eb="68">
      <t>オオ</t>
    </rPh>
    <rPh sb="70" eb="72">
      <t>スイイ</t>
    </rPh>
    <rPh sb="77" eb="79">
      <t>カンイ</t>
    </rPh>
    <rPh sb="79" eb="81">
      <t>スイドウ</t>
    </rPh>
    <rPh sb="81" eb="83">
      <t>ジギョウ</t>
    </rPh>
    <rPh sb="85" eb="87">
      <t>タンドク</t>
    </rPh>
    <rPh sb="87" eb="89">
      <t>ケイエイ</t>
    </rPh>
    <rPh sb="94" eb="95">
      <t>キビ</t>
    </rPh>
    <rPh sb="99" eb="101">
      <t>ミコ</t>
    </rPh>
    <rPh sb="110" eb="112">
      <t>コンゴ</t>
    </rPh>
    <rPh sb="112" eb="114">
      <t>スイドウ</t>
    </rPh>
    <rPh sb="114" eb="116">
      <t>ジギョウ</t>
    </rPh>
    <rPh sb="118" eb="120">
      <t>ジギョウ</t>
    </rPh>
    <rPh sb="120" eb="122">
      <t>トウゴウ</t>
    </rPh>
    <rPh sb="126" eb="128">
      <t>ケントウ</t>
    </rPh>
    <rPh sb="129" eb="130">
      <t>スス</t>
    </rPh>
    <rPh sb="174" eb="17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</si>
</sst>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0.32</c:v>
                </c:pt>
                <c:pt idx="2">
                  <c:v>0.2</c:v>
                </c:pt>
                <c:pt idx="3">
                  <c:v>0.27</c:v>
                </c:pt>
                <c:pt idx="4">
                  <c:v>0.13</c:v>
                </c:pt>
              </c:numCache>
            </c:numRef>
          </c:val>
          <c:extLst>
            <c:ext xmlns:c16="http://schemas.microsoft.com/office/drawing/2014/chart" uri="{C3380CC4-5D6E-409C-BE32-E72D297353CC}">
              <c16:uniqueId val="{00000000-2AD4-48A7-91B6-0716A6D50C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1.8</c:v>
                </c:pt>
                <c:pt idx="3">
                  <c:v>0.28999999999999998</c:v>
                </c:pt>
                <c:pt idx="4">
                  <c:v>0.17</c:v>
                </c:pt>
              </c:numCache>
            </c:numRef>
          </c:val>
          <c:smooth val="0"/>
          <c:extLst>
            <c:ext xmlns:c16="http://schemas.microsoft.com/office/drawing/2014/chart" uri="{C3380CC4-5D6E-409C-BE32-E72D297353CC}">
              <c16:uniqueId val="{00000001-2AD4-48A7-91B6-0716A6D50C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60.71</c:v>
                </c:pt>
                <c:pt idx="1">
                  <c:v>58.96</c:v>
                </c:pt>
                <c:pt idx="2">
                  <c:v>60.99</c:v>
                </c:pt>
                <c:pt idx="3">
                  <c:v>62.85</c:v>
                </c:pt>
                <c:pt idx="4">
                  <c:v>62.49</c:v>
                </c:pt>
              </c:numCache>
            </c:numRef>
          </c:val>
          <c:extLst>
            <c:ext xmlns:c16="http://schemas.microsoft.com/office/drawing/2014/chart" uri="{C3380CC4-5D6E-409C-BE32-E72D297353CC}">
              <c16:uniqueId val="{00000000-EC9A-4059-8A9E-498A4363F5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53.79</c:v>
                </c:pt>
                <c:pt idx="2">
                  <c:v>56.4</c:v>
                </c:pt>
                <c:pt idx="3">
                  <c:v>54.97</c:v>
                </c:pt>
                <c:pt idx="4">
                  <c:v>56.35</c:v>
                </c:pt>
              </c:numCache>
            </c:numRef>
          </c:val>
          <c:smooth val="0"/>
          <c:extLst>
            <c:ext xmlns:c16="http://schemas.microsoft.com/office/drawing/2014/chart" uri="{C3380CC4-5D6E-409C-BE32-E72D297353CC}">
              <c16:uniqueId val="{00000001-EC9A-4059-8A9E-498A4363F5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77.63</c:v>
                </c:pt>
                <c:pt idx="1">
                  <c:v>77.73</c:v>
                </c:pt>
                <c:pt idx="2">
                  <c:v>72.7</c:v>
                </c:pt>
                <c:pt idx="3">
                  <c:v>70.09</c:v>
                </c:pt>
                <c:pt idx="4">
                  <c:v>68.72</c:v>
                </c:pt>
              </c:numCache>
            </c:numRef>
          </c:val>
          <c:extLst>
            <c:ext xmlns:c16="http://schemas.microsoft.com/office/drawing/2014/chart" uri="{C3380CC4-5D6E-409C-BE32-E72D297353CC}">
              <c16:uniqueId val="{00000000-618A-4877-ABFC-0C8084DCBC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73.81</c:v>
                </c:pt>
                <c:pt idx="2">
                  <c:v>73.099999999999994</c:v>
                </c:pt>
                <c:pt idx="3">
                  <c:v>71.36</c:v>
                </c:pt>
                <c:pt idx="4">
                  <c:v>69.33</c:v>
                </c:pt>
              </c:numCache>
            </c:numRef>
          </c:val>
          <c:smooth val="0"/>
          <c:extLst>
            <c:ext xmlns:c16="http://schemas.microsoft.com/office/drawing/2014/chart" uri="{C3380CC4-5D6E-409C-BE32-E72D297353CC}">
              <c16:uniqueId val="{00000001-618A-4877-ABFC-0C8084DCBC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115.65</c:v>
                </c:pt>
                <c:pt idx="1">
                  <c:v>115.13</c:v>
                </c:pt>
                <c:pt idx="2">
                  <c:v>115.84</c:v>
                </c:pt>
                <c:pt idx="3">
                  <c:v>100.24</c:v>
                </c:pt>
                <c:pt idx="4">
                  <c:v>100.23</c:v>
                </c:pt>
              </c:numCache>
            </c:numRef>
          </c:val>
          <c:extLst>
            <c:ext xmlns:c16="http://schemas.microsoft.com/office/drawing/2014/chart" uri="{C3380CC4-5D6E-409C-BE32-E72D297353CC}">
              <c16:uniqueId val="{00000000-470A-4147-A1CE-E77B598564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100.97</c:v>
                </c:pt>
                <c:pt idx="2">
                  <c:v>101.68</c:v>
                </c:pt>
                <c:pt idx="3">
                  <c:v>97.35</c:v>
                </c:pt>
                <c:pt idx="4">
                  <c:v>100.59</c:v>
                </c:pt>
              </c:numCache>
            </c:numRef>
          </c:val>
          <c:smooth val="0"/>
          <c:extLst>
            <c:ext xmlns:c16="http://schemas.microsoft.com/office/drawing/2014/chart" uri="{C3380CC4-5D6E-409C-BE32-E72D297353CC}">
              <c16:uniqueId val="{00000001-470A-4147-A1CE-E77B598564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12.91</c:v>
                </c:pt>
                <c:pt idx="1">
                  <c:v>18.61</c:v>
                </c:pt>
                <c:pt idx="2">
                  <c:v>24.07</c:v>
                </c:pt>
                <c:pt idx="3">
                  <c:v>28.81</c:v>
                </c:pt>
                <c:pt idx="4">
                  <c:v>29.7</c:v>
                </c:pt>
              </c:numCache>
            </c:numRef>
          </c:val>
          <c:extLst>
            <c:ext xmlns:c16="http://schemas.microsoft.com/office/drawing/2014/chart" uri="{C3380CC4-5D6E-409C-BE32-E72D297353CC}">
              <c16:uniqueId val="{00000000-56B9-4989-BF9B-5E7563DCA7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35.43</c:v>
                </c:pt>
                <c:pt idx="2">
                  <c:v>41.69</c:v>
                </c:pt>
                <c:pt idx="3">
                  <c:v>45.06</c:v>
                </c:pt>
                <c:pt idx="4">
                  <c:v>37.619999999999997</c:v>
                </c:pt>
              </c:numCache>
            </c:numRef>
          </c:val>
          <c:smooth val="0"/>
          <c:extLst>
            <c:ext xmlns:c16="http://schemas.microsoft.com/office/drawing/2014/chart" uri="{C3380CC4-5D6E-409C-BE32-E72D297353CC}">
              <c16:uniqueId val="{00000001-56B9-4989-BF9B-5E7563DCA7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12.51</c:v>
                </c:pt>
                <c:pt idx="1">
                  <c:v>12.96</c:v>
                </c:pt>
                <c:pt idx="2">
                  <c:v>15.5</c:v>
                </c:pt>
                <c:pt idx="3">
                  <c:v>17.72</c:v>
                </c:pt>
                <c:pt idx="4">
                  <c:v>27.35</c:v>
                </c:pt>
              </c:numCache>
            </c:numRef>
          </c:val>
          <c:extLst>
            <c:ext xmlns:c16="http://schemas.microsoft.com/office/drawing/2014/chart" uri="{C3380CC4-5D6E-409C-BE32-E72D297353CC}">
              <c16:uniqueId val="{00000000-16FA-4BFF-B045-A6D68CE739A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11.16</c:v>
                </c:pt>
                <c:pt idx="2">
                  <c:v>14.82</c:v>
                </c:pt>
                <c:pt idx="3">
                  <c:v>17.05</c:v>
                </c:pt>
                <c:pt idx="4">
                  <c:v>15.2</c:v>
                </c:pt>
              </c:numCache>
            </c:numRef>
          </c:val>
          <c:smooth val="0"/>
          <c:extLst>
            <c:ext xmlns:c16="http://schemas.microsoft.com/office/drawing/2014/chart" uri="{C3380CC4-5D6E-409C-BE32-E72D297353CC}">
              <c16:uniqueId val="{00000001-16FA-4BFF-B045-A6D68CE739A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77-41FA-9588-525253316DC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8.73</c:v>
                </c:pt>
                <c:pt idx="2">
                  <c:v>15.24</c:v>
                </c:pt>
                <c:pt idx="3">
                  <c:v>25.06</c:v>
                </c:pt>
                <c:pt idx="4">
                  <c:v>18.309999999999999</c:v>
                </c:pt>
              </c:numCache>
            </c:numRef>
          </c:val>
          <c:smooth val="0"/>
          <c:extLst>
            <c:ext xmlns:c16="http://schemas.microsoft.com/office/drawing/2014/chart" uri="{C3380CC4-5D6E-409C-BE32-E72D297353CC}">
              <c16:uniqueId val="{00000001-A777-41FA-9588-525253316DC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295.79000000000002</c:v>
                </c:pt>
                <c:pt idx="1">
                  <c:v>429.16</c:v>
                </c:pt>
                <c:pt idx="2">
                  <c:v>551.42999999999995</c:v>
                </c:pt>
                <c:pt idx="3">
                  <c:v>457.17</c:v>
                </c:pt>
                <c:pt idx="4">
                  <c:v>567.1</c:v>
                </c:pt>
              </c:numCache>
            </c:numRef>
          </c:val>
          <c:extLst>
            <c:ext xmlns:c16="http://schemas.microsoft.com/office/drawing/2014/chart" uri="{C3380CC4-5D6E-409C-BE32-E72D297353CC}">
              <c16:uniqueId val="{00000000-EA37-4761-892B-8659A1A9A8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116</c:v>
                </c:pt>
                <c:pt idx="2">
                  <c:v>132.63999999999999</c:v>
                </c:pt>
                <c:pt idx="3">
                  <c:v>134.22</c:v>
                </c:pt>
                <c:pt idx="4">
                  <c:v>146.79</c:v>
                </c:pt>
              </c:numCache>
            </c:numRef>
          </c:val>
          <c:smooth val="0"/>
          <c:extLst>
            <c:ext xmlns:c16="http://schemas.microsoft.com/office/drawing/2014/chart" uri="{C3380CC4-5D6E-409C-BE32-E72D297353CC}">
              <c16:uniqueId val="{00000001-EA37-4761-892B-8659A1A9A8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807.02</c:v>
                </c:pt>
                <c:pt idx="1">
                  <c:v>941.09</c:v>
                </c:pt>
                <c:pt idx="2">
                  <c:v>1071.95</c:v>
                </c:pt>
                <c:pt idx="3">
                  <c:v>1154.0899999999999</c:v>
                </c:pt>
                <c:pt idx="4">
                  <c:v>1132.27</c:v>
                </c:pt>
              </c:numCache>
            </c:numRef>
          </c:val>
          <c:extLst>
            <c:ext xmlns:c16="http://schemas.microsoft.com/office/drawing/2014/chart" uri="{C3380CC4-5D6E-409C-BE32-E72D297353CC}">
              <c16:uniqueId val="{00000000-2ED3-491B-AD0D-9DE5D2CB8BF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1471.36</c:v>
                </c:pt>
                <c:pt idx="2">
                  <c:v>1495.64</c:v>
                </c:pt>
                <c:pt idx="3">
                  <c:v>1331.83</c:v>
                </c:pt>
                <c:pt idx="4">
                  <c:v>1124.56</c:v>
                </c:pt>
              </c:numCache>
            </c:numRef>
          </c:val>
          <c:smooth val="0"/>
          <c:extLst>
            <c:ext xmlns:c16="http://schemas.microsoft.com/office/drawing/2014/chart" uri="{C3380CC4-5D6E-409C-BE32-E72D297353CC}">
              <c16:uniqueId val="{00000001-2ED3-491B-AD0D-9DE5D2CB8BF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54.59</c:v>
                </c:pt>
                <c:pt idx="1">
                  <c:v>43.69</c:v>
                </c:pt>
                <c:pt idx="2">
                  <c:v>40.869999999999997</c:v>
                </c:pt>
                <c:pt idx="3">
                  <c:v>42.07</c:v>
                </c:pt>
                <c:pt idx="4">
                  <c:v>41.75</c:v>
                </c:pt>
              </c:numCache>
            </c:numRef>
          </c:val>
          <c:extLst>
            <c:ext xmlns:c16="http://schemas.microsoft.com/office/drawing/2014/chart" uri="{C3380CC4-5D6E-409C-BE32-E72D297353CC}">
              <c16:uniqueId val="{00000000-53E2-45DA-AAD6-9D0AEABFD84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51.76</c:v>
                </c:pt>
                <c:pt idx="2">
                  <c:v>46.15</c:v>
                </c:pt>
                <c:pt idx="3">
                  <c:v>47.78</c:v>
                </c:pt>
                <c:pt idx="4">
                  <c:v>53.53</c:v>
                </c:pt>
              </c:numCache>
            </c:numRef>
          </c:val>
          <c:smooth val="0"/>
          <c:extLst>
            <c:ext xmlns:c16="http://schemas.microsoft.com/office/drawing/2014/chart" uri="{C3380CC4-5D6E-409C-BE32-E72D297353CC}">
              <c16:uniqueId val="{00000001-53E2-45DA-AAD6-9D0AEABFD84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285.56</c:v>
                </c:pt>
                <c:pt idx="1">
                  <c:v>357.27</c:v>
                </c:pt>
                <c:pt idx="2">
                  <c:v>347.87</c:v>
                </c:pt>
                <c:pt idx="3">
                  <c:v>373.5</c:v>
                </c:pt>
                <c:pt idx="4">
                  <c:v>378.12</c:v>
                </c:pt>
              </c:numCache>
            </c:numRef>
          </c:val>
          <c:extLst>
            <c:ext xmlns:c16="http://schemas.microsoft.com/office/drawing/2014/chart" uri="{C3380CC4-5D6E-409C-BE32-E72D297353CC}">
              <c16:uniqueId val="{00000000-E559-46D5-B7BC-95DCD2BA202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276.18</c:v>
                </c:pt>
                <c:pt idx="2">
                  <c:v>315.83</c:v>
                </c:pt>
                <c:pt idx="3">
                  <c:v>319.76</c:v>
                </c:pt>
                <c:pt idx="4">
                  <c:v>236.73</c:v>
                </c:pt>
              </c:numCache>
            </c:numRef>
          </c:val>
          <c:smooth val="0"/>
          <c:extLst>
            <c:ext xmlns:c16="http://schemas.microsoft.com/office/drawing/2014/chart" uri="{C3380CC4-5D6E-409C-BE32-E72D297353CC}">
              <c16:uniqueId val="{00000001-E559-46D5-B7BC-95DCD2BA202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0" zoomScaleNormal="100" workbookViewId="0">
      <selection activeCell="AJ59" sqref="AJ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常陸太田市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46390</v>
      </c>
      <c r="AM8" s="44"/>
      <c r="AN8" s="44"/>
      <c r="AO8" s="44"/>
      <c r="AP8" s="44"/>
      <c r="AQ8" s="44"/>
      <c r="AR8" s="44"/>
      <c r="AS8" s="44"/>
      <c r="AT8" s="45">
        <f>データ!$S$6</f>
        <v>371.99</v>
      </c>
      <c r="AU8" s="46"/>
      <c r="AV8" s="46"/>
      <c r="AW8" s="46"/>
      <c r="AX8" s="46"/>
      <c r="AY8" s="46"/>
      <c r="AZ8" s="46"/>
      <c r="BA8" s="46"/>
      <c r="BB8" s="47">
        <f>データ!$T$6</f>
        <v>124.71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57.93</v>
      </c>
      <c r="J10" s="46"/>
      <c r="K10" s="46"/>
      <c r="L10" s="46"/>
      <c r="M10" s="46"/>
      <c r="N10" s="46"/>
      <c r="O10" s="80"/>
      <c r="P10" s="47">
        <f>データ!$P$6</f>
        <v>13.37</v>
      </c>
      <c r="Q10" s="47"/>
      <c r="R10" s="47"/>
      <c r="S10" s="47"/>
      <c r="T10" s="47"/>
      <c r="U10" s="47"/>
      <c r="V10" s="47"/>
      <c r="W10" s="44">
        <f>データ!$Q$6</f>
        <v>3190</v>
      </c>
      <c r="X10" s="44"/>
      <c r="Y10" s="44"/>
      <c r="Z10" s="44"/>
      <c r="AA10" s="44"/>
      <c r="AB10" s="44"/>
      <c r="AC10" s="44"/>
      <c r="AD10" s="2"/>
      <c r="AE10" s="2"/>
      <c r="AF10" s="2"/>
      <c r="AG10" s="2"/>
      <c r="AH10" s="2"/>
      <c r="AI10" s="2"/>
      <c r="AJ10" s="2"/>
      <c r="AK10" s="2"/>
      <c r="AL10" s="44">
        <f>データ!$U$6</f>
        <v>6157</v>
      </c>
      <c r="AM10" s="44"/>
      <c r="AN10" s="44"/>
      <c r="AO10" s="44"/>
      <c r="AP10" s="44"/>
      <c r="AQ10" s="44"/>
      <c r="AR10" s="44"/>
      <c r="AS10" s="44"/>
      <c r="AT10" s="45">
        <f>データ!$V$6</f>
        <v>103.8</v>
      </c>
      <c r="AU10" s="46"/>
      <c r="AV10" s="46"/>
      <c r="AW10" s="46"/>
      <c r="AX10" s="46"/>
      <c r="AY10" s="46"/>
      <c r="AZ10" s="46"/>
      <c r="BA10" s="46"/>
      <c r="BB10" s="47">
        <f>データ!$W$6</f>
        <v>59.32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zD69Dl441GD3wPcqPNTzbuJJxfcxvnvBlvqDm1y9ukAeVjCxsIAvHSsRdNqdtiwaS743jUOuMvOa4XPqdnI4Tw==" saltValue="5pmJ2kN38MihwKOwxD+mm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82121</v>
      </c>
      <c r="D6" s="20">
        <f t="shared" si="3"/>
        <v>46</v>
      </c>
      <c r="E6" s="20">
        <f t="shared" si="3"/>
        <v>1</v>
      </c>
      <c r="F6" s="20">
        <f t="shared" si="3"/>
        <v>0</v>
      </c>
      <c r="G6" s="20">
        <f t="shared" si="3"/>
        <v>5</v>
      </c>
      <c r="H6" s="20" t="str">
        <f t="shared" si="3"/>
        <v>茨城県　常陸太田市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57.93</v>
      </c>
      <c r="P6" s="21">
        <f t="shared" si="3"/>
        <v>13.37</v>
      </c>
      <c r="Q6" s="21">
        <f t="shared" si="3"/>
        <v>3190</v>
      </c>
      <c r="R6" s="21">
        <f t="shared" si="3"/>
        <v>46390</v>
      </c>
      <c r="S6" s="21">
        <f t="shared" si="3"/>
        <v>371.99</v>
      </c>
      <c r="T6" s="21">
        <f t="shared" si="3"/>
        <v>124.71</v>
      </c>
      <c r="U6" s="21">
        <f t="shared" si="3"/>
        <v>6157</v>
      </c>
      <c r="V6" s="21">
        <f t="shared" si="3"/>
        <v>103.8</v>
      </c>
      <c r="W6" s="21">
        <f t="shared" si="3"/>
        <v>59.32</v>
      </c>
      <c r="X6" s="22">
        <f>IF(X7="",NA(),X7)</f>
        <v>115.65</v>
      </c>
      <c r="Y6" s="22">
        <f t="shared" ref="Y6:AG6" si="4">IF(Y7="",NA(),Y7)</f>
        <v>115.13</v>
      </c>
      <c r="Z6" s="22">
        <f t="shared" si="4"/>
        <v>115.84</v>
      </c>
      <c r="AA6" s="22">
        <f t="shared" si="4"/>
        <v>100.24</v>
      </c>
      <c r="AB6" s="22">
        <f t="shared" si="4"/>
        <v>100.23</v>
      </c>
      <c r="AC6" s="22">
        <f t="shared" si="4"/>
        <v>103.57</v>
      </c>
      <c r="AD6" s="22">
        <f t="shared" si="4"/>
        <v>100.97</v>
      </c>
      <c r="AE6" s="22">
        <f t="shared" si="4"/>
        <v>101.68</v>
      </c>
      <c r="AF6" s="22">
        <f t="shared" si="4"/>
        <v>97.35</v>
      </c>
      <c r="AG6" s="22">
        <f t="shared" si="4"/>
        <v>100.59</v>
      </c>
      <c r="AH6" s="21" t="str">
        <f>IF(AH7="","",IF(AH7="-","【-】","【"&amp;SUBSTITUTE(TEXT(AH7,"#,##0.00"),"-","△")&amp;"】"))</f>
        <v>【102.02】</v>
      </c>
      <c r="AI6" s="21">
        <f>IF(AI7="",NA(),AI7)</f>
        <v>0</v>
      </c>
      <c r="AJ6" s="21">
        <f t="shared" ref="AJ6:AR6" si="5">IF(AJ7="",NA(),AJ7)</f>
        <v>0</v>
      </c>
      <c r="AK6" s="21">
        <f t="shared" si="5"/>
        <v>0</v>
      </c>
      <c r="AL6" s="21">
        <f t="shared" si="5"/>
        <v>0</v>
      </c>
      <c r="AM6" s="21">
        <f t="shared" si="5"/>
        <v>0</v>
      </c>
      <c r="AN6" s="22">
        <f t="shared" si="5"/>
        <v>5.78</v>
      </c>
      <c r="AO6" s="22">
        <f t="shared" si="5"/>
        <v>8.73</v>
      </c>
      <c r="AP6" s="22">
        <f t="shared" si="5"/>
        <v>15.24</v>
      </c>
      <c r="AQ6" s="22">
        <f t="shared" si="5"/>
        <v>25.06</v>
      </c>
      <c r="AR6" s="22">
        <f t="shared" si="5"/>
        <v>18.309999999999999</v>
      </c>
      <c r="AS6" s="21" t="str">
        <f>IF(AS7="","",IF(AS7="-","【-】","【"&amp;SUBSTITUTE(TEXT(AS7,"#,##0.00"),"-","△")&amp;"】"))</f>
        <v>【26.96】</v>
      </c>
      <c r="AT6" s="22">
        <f>IF(AT7="",NA(),AT7)</f>
        <v>295.79000000000002</v>
      </c>
      <c r="AU6" s="22">
        <f t="shared" ref="AU6:BC6" si="6">IF(AU7="",NA(),AU7)</f>
        <v>429.16</v>
      </c>
      <c r="AV6" s="22">
        <f t="shared" si="6"/>
        <v>551.42999999999995</v>
      </c>
      <c r="AW6" s="22">
        <f t="shared" si="6"/>
        <v>457.17</v>
      </c>
      <c r="AX6" s="22">
        <f t="shared" si="6"/>
        <v>567.1</v>
      </c>
      <c r="AY6" s="22">
        <f t="shared" si="6"/>
        <v>92.24</v>
      </c>
      <c r="AZ6" s="22">
        <f t="shared" si="6"/>
        <v>116</v>
      </c>
      <c r="BA6" s="22">
        <f t="shared" si="6"/>
        <v>132.63999999999999</v>
      </c>
      <c r="BB6" s="22">
        <f t="shared" si="6"/>
        <v>134.22</v>
      </c>
      <c r="BC6" s="22">
        <f t="shared" si="6"/>
        <v>146.79</v>
      </c>
      <c r="BD6" s="21" t="str">
        <f>IF(BD7="","",IF(BD7="-","【-】","【"&amp;SUBSTITUTE(TEXT(BD7,"#,##0.00"),"-","△")&amp;"】"))</f>
        <v>【142.39】</v>
      </c>
      <c r="BE6" s="22">
        <f>IF(BE7="",NA(),BE7)</f>
        <v>807.02</v>
      </c>
      <c r="BF6" s="22">
        <f t="shared" ref="BF6:BN6" si="7">IF(BF7="",NA(),BF7)</f>
        <v>941.09</v>
      </c>
      <c r="BG6" s="22">
        <f t="shared" si="7"/>
        <v>1071.95</v>
      </c>
      <c r="BH6" s="22">
        <f t="shared" si="7"/>
        <v>1154.0899999999999</v>
      </c>
      <c r="BI6" s="22">
        <f t="shared" si="7"/>
        <v>1132.27</v>
      </c>
      <c r="BJ6" s="22">
        <f t="shared" si="7"/>
        <v>1546.97</v>
      </c>
      <c r="BK6" s="22">
        <f t="shared" si="7"/>
        <v>1471.36</v>
      </c>
      <c r="BL6" s="22">
        <f t="shared" si="7"/>
        <v>1495.64</v>
      </c>
      <c r="BM6" s="22">
        <f t="shared" si="7"/>
        <v>1331.83</v>
      </c>
      <c r="BN6" s="22">
        <f t="shared" si="7"/>
        <v>1124.56</v>
      </c>
      <c r="BO6" s="21" t="str">
        <f>IF(BO7="","",IF(BO7="-","【-】","【"&amp;SUBSTITUTE(TEXT(BO7,"#,##0.00"),"-","△")&amp;"】"))</f>
        <v>【1,043.36】</v>
      </c>
      <c r="BP6" s="22">
        <f>IF(BP7="",NA(),BP7)</f>
        <v>54.59</v>
      </c>
      <c r="BQ6" s="22">
        <f t="shared" ref="BQ6:BY6" si="8">IF(BQ7="",NA(),BQ7)</f>
        <v>43.69</v>
      </c>
      <c r="BR6" s="22">
        <f t="shared" si="8"/>
        <v>40.869999999999997</v>
      </c>
      <c r="BS6" s="22">
        <f t="shared" si="8"/>
        <v>42.07</v>
      </c>
      <c r="BT6" s="22">
        <f t="shared" si="8"/>
        <v>41.75</v>
      </c>
      <c r="BU6" s="22">
        <f t="shared" si="8"/>
        <v>51.1</v>
      </c>
      <c r="BV6" s="22">
        <f t="shared" si="8"/>
        <v>51.76</v>
      </c>
      <c r="BW6" s="22">
        <f t="shared" si="8"/>
        <v>46.15</v>
      </c>
      <c r="BX6" s="22">
        <f t="shared" si="8"/>
        <v>47.78</v>
      </c>
      <c r="BY6" s="22">
        <f t="shared" si="8"/>
        <v>53.53</v>
      </c>
      <c r="BZ6" s="21" t="str">
        <f>IF(BZ7="","",IF(BZ7="-","【-】","【"&amp;SUBSTITUTE(TEXT(BZ7,"#,##0.00"),"-","△")&amp;"】"))</f>
        <v>【56.19】</v>
      </c>
      <c r="CA6" s="22">
        <f>IF(CA7="",NA(),CA7)</f>
        <v>285.56</v>
      </c>
      <c r="CB6" s="22">
        <f t="shared" ref="CB6:CJ6" si="9">IF(CB7="",NA(),CB7)</f>
        <v>357.27</v>
      </c>
      <c r="CC6" s="22">
        <f t="shared" si="9"/>
        <v>347.87</v>
      </c>
      <c r="CD6" s="22">
        <f t="shared" si="9"/>
        <v>373.5</v>
      </c>
      <c r="CE6" s="22">
        <f t="shared" si="9"/>
        <v>378.12</v>
      </c>
      <c r="CF6" s="22">
        <f t="shared" si="9"/>
        <v>269.64</v>
      </c>
      <c r="CG6" s="22">
        <f t="shared" si="9"/>
        <v>276.18</v>
      </c>
      <c r="CH6" s="22">
        <f t="shared" si="9"/>
        <v>315.83</v>
      </c>
      <c r="CI6" s="22">
        <f t="shared" si="9"/>
        <v>319.76</v>
      </c>
      <c r="CJ6" s="22">
        <f t="shared" si="9"/>
        <v>236.73</v>
      </c>
      <c r="CK6" s="21" t="str">
        <f>IF(CK7="","",IF(CK7="-","【-】","【"&amp;SUBSTITUTE(TEXT(CK7,"#,##0.00"),"-","△")&amp;"】"))</f>
        <v>【285.60】</v>
      </c>
      <c r="CL6" s="22">
        <f>IF(CL7="",NA(),CL7)</f>
        <v>60.71</v>
      </c>
      <c r="CM6" s="22">
        <f t="shared" ref="CM6:CU6" si="10">IF(CM7="",NA(),CM7)</f>
        <v>58.96</v>
      </c>
      <c r="CN6" s="22">
        <f t="shared" si="10"/>
        <v>60.99</v>
      </c>
      <c r="CO6" s="22">
        <f t="shared" si="10"/>
        <v>62.85</v>
      </c>
      <c r="CP6" s="22">
        <f t="shared" si="10"/>
        <v>62.49</v>
      </c>
      <c r="CQ6" s="22">
        <f t="shared" si="10"/>
        <v>54.14</v>
      </c>
      <c r="CR6" s="22">
        <f t="shared" si="10"/>
        <v>53.79</v>
      </c>
      <c r="CS6" s="22">
        <f t="shared" si="10"/>
        <v>56.4</v>
      </c>
      <c r="CT6" s="22">
        <f t="shared" si="10"/>
        <v>54.97</v>
      </c>
      <c r="CU6" s="22">
        <f t="shared" si="10"/>
        <v>56.35</v>
      </c>
      <c r="CV6" s="21" t="str">
        <f>IF(CV7="","",IF(CV7="-","【-】","【"&amp;SUBSTITUTE(TEXT(CV7,"#,##0.00"),"-","△")&amp;"】"))</f>
        <v>【48.33】</v>
      </c>
      <c r="CW6" s="22">
        <f>IF(CW7="",NA(),CW7)</f>
        <v>77.63</v>
      </c>
      <c r="CX6" s="22">
        <f t="shared" ref="CX6:DF6" si="11">IF(CX7="",NA(),CX7)</f>
        <v>77.73</v>
      </c>
      <c r="CY6" s="22">
        <f t="shared" si="11"/>
        <v>72.7</v>
      </c>
      <c r="CZ6" s="22">
        <f t="shared" si="11"/>
        <v>70.09</v>
      </c>
      <c r="DA6" s="22">
        <f t="shared" si="11"/>
        <v>68.72</v>
      </c>
      <c r="DB6" s="22">
        <f t="shared" si="11"/>
        <v>76.239999999999995</v>
      </c>
      <c r="DC6" s="22">
        <f t="shared" si="11"/>
        <v>73.81</v>
      </c>
      <c r="DD6" s="22">
        <f t="shared" si="11"/>
        <v>73.099999999999994</v>
      </c>
      <c r="DE6" s="22">
        <f t="shared" si="11"/>
        <v>71.36</v>
      </c>
      <c r="DF6" s="22">
        <f t="shared" si="11"/>
        <v>69.33</v>
      </c>
      <c r="DG6" s="21" t="str">
        <f>IF(DG7="","",IF(DG7="-","【-】","【"&amp;SUBSTITUTE(TEXT(DG7,"#,##0.00"),"-","△")&amp;"】"))</f>
        <v>【70.34】</v>
      </c>
      <c r="DH6" s="22">
        <f>IF(DH7="",NA(),DH7)</f>
        <v>12.91</v>
      </c>
      <c r="DI6" s="22">
        <f t="shared" ref="DI6:DQ6" si="12">IF(DI7="",NA(),DI7)</f>
        <v>18.61</v>
      </c>
      <c r="DJ6" s="22">
        <f t="shared" si="12"/>
        <v>24.07</v>
      </c>
      <c r="DK6" s="22">
        <f t="shared" si="12"/>
        <v>28.81</v>
      </c>
      <c r="DL6" s="22">
        <f t="shared" si="12"/>
        <v>29.7</v>
      </c>
      <c r="DM6" s="22">
        <f t="shared" si="12"/>
        <v>31.44</v>
      </c>
      <c r="DN6" s="22">
        <f t="shared" si="12"/>
        <v>35.43</v>
      </c>
      <c r="DO6" s="22">
        <f t="shared" si="12"/>
        <v>41.69</v>
      </c>
      <c r="DP6" s="22">
        <f t="shared" si="12"/>
        <v>45.06</v>
      </c>
      <c r="DQ6" s="22">
        <f t="shared" si="12"/>
        <v>37.619999999999997</v>
      </c>
      <c r="DR6" s="21" t="str">
        <f>IF(DR7="","",IF(DR7="-","【-】","【"&amp;SUBSTITUTE(TEXT(DR7,"#,##0.00"),"-","△")&amp;"】"))</f>
        <v>【35.50】</v>
      </c>
      <c r="DS6" s="22">
        <f>IF(DS7="",NA(),DS7)</f>
        <v>12.51</v>
      </c>
      <c r="DT6" s="22">
        <f t="shared" ref="DT6:EB6" si="13">IF(DT7="",NA(),DT7)</f>
        <v>12.96</v>
      </c>
      <c r="DU6" s="22">
        <f t="shared" si="13"/>
        <v>15.5</v>
      </c>
      <c r="DV6" s="22">
        <f t="shared" si="13"/>
        <v>17.72</v>
      </c>
      <c r="DW6" s="22">
        <f t="shared" si="13"/>
        <v>27.35</v>
      </c>
      <c r="DX6" s="22">
        <f t="shared" si="13"/>
        <v>10.78</v>
      </c>
      <c r="DY6" s="22">
        <f t="shared" si="13"/>
        <v>11.16</v>
      </c>
      <c r="DZ6" s="22">
        <f t="shared" si="13"/>
        <v>14.82</v>
      </c>
      <c r="EA6" s="22">
        <f t="shared" si="13"/>
        <v>17.05</v>
      </c>
      <c r="EB6" s="22">
        <f t="shared" si="13"/>
        <v>15.2</v>
      </c>
      <c r="EC6" s="21" t="str">
        <f>IF(EC7="","",IF(EC7="-","【-】","【"&amp;SUBSTITUTE(TEXT(EC7,"#,##0.00"),"-","△")&amp;"】"))</f>
        <v>【16.16】</v>
      </c>
      <c r="ED6" s="22">
        <f>IF(ED7="",NA(),ED7)</f>
        <v>0.2</v>
      </c>
      <c r="EE6" s="22">
        <f t="shared" ref="EE6:EM6" si="14">IF(EE7="",NA(),EE7)</f>
        <v>0.32</v>
      </c>
      <c r="EF6" s="22">
        <f t="shared" si="14"/>
        <v>0.2</v>
      </c>
      <c r="EG6" s="22">
        <f t="shared" si="14"/>
        <v>0.27</v>
      </c>
      <c r="EH6" s="22">
        <f t="shared" si="14"/>
        <v>0.13</v>
      </c>
      <c r="EI6" s="22">
        <f t="shared" si="14"/>
        <v>0.26</v>
      </c>
      <c r="EJ6" s="22">
        <f t="shared" si="14"/>
        <v>0.28999999999999998</v>
      </c>
      <c r="EK6" s="22">
        <f t="shared" si="14"/>
        <v>1.8</v>
      </c>
      <c r="EL6" s="22">
        <f t="shared" si="14"/>
        <v>0.28999999999999998</v>
      </c>
      <c r="EM6" s="22">
        <f t="shared" si="14"/>
        <v>0.17</v>
      </c>
      <c r="EN6" s="21" t="str">
        <f>IF(EN7="","",IF(EN7="-","【-】","【"&amp;SUBSTITUTE(TEXT(EN7,"#,##0.00"),"-","△")&amp;"】"))</f>
        <v>【0.28】</v>
      </c>
    </row>
    <row r="7" spans="1:144" s="23" customFormat="1" x14ac:dyDescent="0.15">
      <c r="A7" s="15"/>
      <c r="B7" s="24">
        <v>2024</v>
      </c>
      <c r="C7" s="24">
        <v>82121</v>
      </c>
      <c r="D7" s="24">
        <v>46</v>
      </c>
      <c r="E7" s="24">
        <v>1</v>
      </c>
      <c r="F7" s="24">
        <v>0</v>
      </c>
      <c r="G7" s="24">
        <v>5</v>
      </c>
      <c r="H7" s="24" t="s">
        <v>93</v>
      </c>
      <c r="I7" s="24" t="s">
        <v>94</v>
      </c>
      <c r="J7" s="24" t="s">
        <v>95</v>
      </c>
      <c r="K7" s="24" t="s">
        <v>96</v>
      </c>
      <c r="L7" s="24" t="s">
        <v>97</v>
      </c>
      <c r="M7" s="24" t="s">
        <v>98</v>
      </c>
      <c r="N7" s="25" t="s">
        <v>99</v>
      </c>
      <c r="O7" s="25">
        <v>57.93</v>
      </c>
      <c r="P7" s="25">
        <v>13.37</v>
      </c>
      <c r="Q7" s="25">
        <v>3190</v>
      </c>
      <c r="R7" s="25">
        <v>46390</v>
      </c>
      <c r="S7" s="25">
        <v>371.99</v>
      </c>
      <c r="T7" s="25">
        <v>124.71</v>
      </c>
      <c r="U7" s="25">
        <v>6157</v>
      </c>
      <c r="V7" s="25">
        <v>103.8</v>
      </c>
      <c r="W7" s="25">
        <v>59.32</v>
      </c>
      <c r="X7" s="25">
        <v>115.65</v>
      </c>
      <c r="Y7" s="25">
        <v>115.13</v>
      </c>
      <c r="Z7" s="25">
        <v>115.84</v>
      </c>
      <c r="AA7" s="25">
        <v>100.24</v>
      </c>
      <c r="AB7" s="25">
        <v>100.23</v>
      </c>
      <c r="AC7" s="25">
        <v>103.57</v>
      </c>
      <c r="AD7" s="25">
        <v>100.97</v>
      </c>
      <c r="AE7" s="25">
        <v>101.68</v>
      </c>
      <c r="AF7" s="25">
        <v>97.35</v>
      </c>
      <c r="AG7" s="25">
        <v>100.59</v>
      </c>
      <c r="AH7" s="25">
        <v>102.02</v>
      </c>
      <c r="AI7" s="25">
        <v>0</v>
      </c>
      <c r="AJ7" s="25">
        <v>0</v>
      </c>
      <c r="AK7" s="25">
        <v>0</v>
      </c>
      <c r="AL7" s="25">
        <v>0</v>
      </c>
      <c r="AM7" s="25">
        <v>0</v>
      </c>
      <c r="AN7" s="25">
        <v>5.78</v>
      </c>
      <c r="AO7" s="25">
        <v>8.73</v>
      </c>
      <c r="AP7" s="25">
        <v>15.24</v>
      </c>
      <c r="AQ7" s="25">
        <v>25.06</v>
      </c>
      <c r="AR7" s="25">
        <v>18.309999999999999</v>
      </c>
      <c r="AS7" s="25">
        <v>26.96</v>
      </c>
      <c r="AT7" s="25">
        <v>295.79000000000002</v>
      </c>
      <c r="AU7" s="25">
        <v>429.16</v>
      </c>
      <c r="AV7" s="25">
        <v>551.42999999999995</v>
      </c>
      <c r="AW7" s="25">
        <v>457.17</v>
      </c>
      <c r="AX7" s="25">
        <v>567.1</v>
      </c>
      <c r="AY7" s="25">
        <v>92.24</v>
      </c>
      <c r="AZ7" s="25">
        <v>116</v>
      </c>
      <c r="BA7" s="25">
        <v>132.63999999999999</v>
      </c>
      <c r="BB7" s="25">
        <v>134.22</v>
      </c>
      <c r="BC7" s="25">
        <v>146.79</v>
      </c>
      <c r="BD7" s="25">
        <v>142.38999999999999</v>
      </c>
      <c r="BE7" s="25">
        <v>807.02</v>
      </c>
      <c r="BF7" s="25">
        <v>941.09</v>
      </c>
      <c r="BG7" s="25">
        <v>1071.95</v>
      </c>
      <c r="BH7" s="25">
        <v>1154.0899999999999</v>
      </c>
      <c r="BI7" s="25">
        <v>1132.27</v>
      </c>
      <c r="BJ7" s="25">
        <v>1546.97</v>
      </c>
      <c r="BK7" s="25">
        <v>1471.36</v>
      </c>
      <c r="BL7" s="25">
        <v>1495.64</v>
      </c>
      <c r="BM7" s="25">
        <v>1331.83</v>
      </c>
      <c r="BN7" s="25">
        <v>1124.56</v>
      </c>
      <c r="BO7" s="25">
        <v>1043.3599999999999</v>
      </c>
      <c r="BP7" s="25">
        <v>54.59</v>
      </c>
      <c r="BQ7" s="25">
        <v>43.69</v>
      </c>
      <c r="BR7" s="25">
        <v>40.869999999999997</v>
      </c>
      <c r="BS7" s="25">
        <v>42.07</v>
      </c>
      <c r="BT7" s="25">
        <v>41.75</v>
      </c>
      <c r="BU7" s="25">
        <v>51.1</v>
      </c>
      <c r="BV7" s="25">
        <v>51.76</v>
      </c>
      <c r="BW7" s="25">
        <v>46.15</v>
      </c>
      <c r="BX7" s="25">
        <v>47.78</v>
      </c>
      <c r="BY7" s="25">
        <v>53.53</v>
      </c>
      <c r="BZ7" s="25">
        <v>56.19</v>
      </c>
      <c r="CA7" s="25">
        <v>285.56</v>
      </c>
      <c r="CB7" s="25">
        <v>357.27</v>
      </c>
      <c r="CC7" s="25">
        <v>347.87</v>
      </c>
      <c r="CD7" s="25">
        <v>373.5</v>
      </c>
      <c r="CE7" s="25">
        <v>378.12</v>
      </c>
      <c r="CF7" s="25">
        <v>269.64</v>
      </c>
      <c r="CG7" s="25">
        <v>276.18</v>
      </c>
      <c r="CH7" s="25">
        <v>315.83</v>
      </c>
      <c r="CI7" s="25">
        <v>319.76</v>
      </c>
      <c r="CJ7" s="25">
        <v>236.73</v>
      </c>
      <c r="CK7" s="25">
        <v>285.60000000000002</v>
      </c>
      <c r="CL7" s="25">
        <v>60.71</v>
      </c>
      <c r="CM7" s="25">
        <v>58.96</v>
      </c>
      <c r="CN7" s="25">
        <v>60.99</v>
      </c>
      <c r="CO7" s="25">
        <v>62.85</v>
      </c>
      <c r="CP7" s="25">
        <v>62.49</v>
      </c>
      <c r="CQ7" s="25">
        <v>54.14</v>
      </c>
      <c r="CR7" s="25">
        <v>53.79</v>
      </c>
      <c r="CS7" s="25">
        <v>56.4</v>
      </c>
      <c r="CT7" s="25">
        <v>54.97</v>
      </c>
      <c r="CU7" s="25">
        <v>56.35</v>
      </c>
      <c r="CV7" s="25">
        <v>48.33</v>
      </c>
      <c r="CW7" s="25">
        <v>77.63</v>
      </c>
      <c r="CX7" s="25">
        <v>77.73</v>
      </c>
      <c r="CY7" s="25">
        <v>72.7</v>
      </c>
      <c r="CZ7" s="25">
        <v>70.09</v>
      </c>
      <c r="DA7" s="25">
        <v>68.72</v>
      </c>
      <c r="DB7" s="25">
        <v>76.239999999999995</v>
      </c>
      <c r="DC7" s="25">
        <v>73.81</v>
      </c>
      <c r="DD7" s="25">
        <v>73.099999999999994</v>
      </c>
      <c r="DE7" s="25">
        <v>71.36</v>
      </c>
      <c r="DF7" s="25">
        <v>69.33</v>
      </c>
      <c r="DG7" s="25">
        <v>70.34</v>
      </c>
      <c r="DH7" s="25">
        <v>12.91</v>
      </c>
      <c r="DI7" s="25">
        <v>18.61</v>
      </c>
      <c r="DJ7" s="25">
        <v>24.07</v>
      </c>
      <c r="DK7" s="25">
        <v>28.81</v>
      </c>
      <c r="DL7" s="25">
        <v>29.7</v>
      </c>
      <c r="DM7" s="25">
        <v>31.44</v>
      </c>
      <c r="DN7" s="25">
        <v>35.43</v>
      </c>
      <c r="DO7" s="25">
        <v>41.69</v>
      </c>
      <c r="DP7" s="25">
        <v>45.06</v>
      </c>
      <c r="DQ7" s="25">
        <v>37.619999999999997</v>
      </c>
      <c r="DR7" s="25">
        <v>35.5</v>
      </c>
      <c r="DS7" s="25">
        <v>12.51</v>
      </c>
      <c r="DT7" s="25">
        <v>12.96</v>
      </c>
      <c r="DU7" s="25">
        <v>15.5</v>
      </c>
      <c r="DV7" s="25">
        <v>17.72</v>
      </c>
      <c r="DW7" s="25">
        <v>27.35</v>
      </c>
      <c r="DX7" s="25">
        <v>10.78</v>
      </c>
      <c r="DY7" s="25">
        <v>11.16</v>
      </c>
      <c r="DZ7" s="25">
        <v>14.82</v>
      </c>
      <c r="EA7" s="25">
        <v>17.05</v>
      </c>
      <c r="EB7" s="25">
        <v>15.2</v>
      </c>
      <c r="EC7" s="25">
        <v>16.16</v>
      </c>
      <c r="ED7" s="25">
        <v>0.2</v>
      </c>
      <c r="EE7" s="25">
        <v>0.32</v>
      </c>
      <c r="EF7" s="25">
        <v>0.2</v>
      </c>
      <c r="EG7" s="25">
        <v>0.27</v>
      </c>
      <c r="EH7" s="25">
        <v>0.13</v>
      </c>
      <c r="EI7" s="25">
        <v>0.26</v>
      </c>
      <c r="EJ7" s="25">
        <v>0.28999999999999998</v>
      </c>
      <c r="EK7" s="25">
        <v>1.8</v>
      </c>
      <c r="EL7" s="25">
        <v>0.28999999999999998</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jogesui1</cp:lastModifiedBy>
  <cp:lastPrinted>2026-02-06T06:47:51Z</cp:lastPrinted>
  <dcterms:created xsi:type="dcterms:W3CDTF">2025-12-12T09:12:54Z</dcterms:created>
  <dcterms:modified xsi:type="dcterms:W3CDTF">2026-02-06T07:55:19Z</dcterms:modified>
  <cp:category/>
</cp:coreProperties>
</file>