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C:\Users\jogesui1\Desktop\R7\経営比較分析表\"/>
    </mc:Choice>
  </mc:AlternateContent>
  <xr:revisionPtr revIDLastSave="0" documentId="13_ncr:1_{580A4139-B71B-4C61-82B9-3369AEF69D4A}" xr6:coauthVersionLast="36" xr6:coauthVersionMax="47" xr10:uidLastSave="{00000000-0000-0000-0000-000000000000}"/>
  <workbookProtection workbookAlgorithmName="SHA-512" workbookHashValue="EBX6T7pkpIbdyb1nxwjTe7TlbbNJrJ1d4g5PNNQM0s9anfsSNwggNspZ5Boste+H7jkyuX0ApTwHETU3z0Lvwg==" workbookSaltValue="68flFqGEisl8tJFsr0T7xw==" workbookSpinCount="100000" lockStructure="1"/>
  <bookViews>
    <workbookView xWindow="0" yWindow="0" windowWidth="28800" windowHeight="121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<sst xmlns="http://schemas.openxmlformats.org/spreadsheetml/2006/main" count="231" uniqueCount="116">
  <si>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</si>
  <si>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</si>
  <si>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</si>
  <si>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</si>
  <si>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</si>
  <si>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</si>
  <si>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</si>
  <si>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</si>
  <si>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</si>
  <si>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</si>
  <si>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</si>
  <si>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</si>
  <si>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</si>
  <si>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</si>
  <si>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</si>
  <si>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</si>
  <si>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</si>
  <si>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</si>
  <si>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</si>
  <si>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</si>
  <si>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</si>
  <si>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</si>
  <si>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</si>
  <si>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</si>
  <si>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</si>
  <si>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</si>
  <si>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</si>
  <si>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</si>
  <si>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</si>
  <si>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</si>
  <si>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</si>
  <si>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</si>
  <si>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</si>
  <si>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</si>
  <si>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</si>
  <si>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</si>
  <si>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</si>
  <si>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</si>
  <si>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</si>
  <si>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</si>
  <si>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</si>
  <si>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</si>
  <si>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</si>
  <si>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</si>
  <si>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</si>
  <si>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</si>
  <si>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</si>
  <si>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</si>
  <si>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</si>
  <si>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</si>
  <si>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</si>
  <si>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</si>
  <si>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</si>
  <si>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</si>
  <si>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</si>
  <si>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</si>
  <si>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</si>
  <si>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</si>
  <si>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</si>
  <si>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</si>
  <si>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</si>
  <si>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</si>
  <si>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</si>
  <si>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</si>
  <si>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</si>
  <si>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</si>
  <si>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</si>
  <si>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</si>
  <si>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</si>
  <si>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</si>
  <si>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</si>
  <si>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</si>
  <si>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</si>
  <si>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</si>
  <si>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</si>
  <si>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</si>
  <si>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</si>
  <si>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</si>
  <si>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</si>
  <si>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</si>
  <si>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</si>
  <si>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</si>
  <si>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</si>
  <si>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</si>
  <si>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</si>
  <si>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</si>
  <si>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</si>
  <si>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</si>
  <si>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</si>
  <si>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</si>
  <si>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</si>
  <si>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</si>
  <si>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</si>
  <si>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</si>
  <si>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</si>
  <si>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</si>
  <si>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</si>
  <si>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</si>
  <si>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</si>
  <si>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</si>
  <si>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</si>
  <si>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</si>
  <si>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</si>
  <si>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</si>
  <si>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</si>
  <si>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</si>
  <si>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</si>
  <si>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</si>
  <si>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</si>
  <si>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</si>
  <si>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</si>
  <si>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</si>
  <si>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</si>
  <si>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②管渠老朽化率は、法定耐用年数を経過した管渠がないため0%であるものの、汚水処理施設の老朽化により①有形固定資産減価償却率が増加しているため、今後も老朽化が進む施設を更新するための財源確保や更新時期の平準化を図り、可能な限り計画的な施設更新に努める。</t>
  </si>
  <si>
    <t>①経常収支比率は100％を超えており、かつ②累積欠損金比率も発生していないことから、概ね健全な経営であるが、⑤経費回収率が58.61%と100%を下回っているため、引続き接続促進と費用削減に努める。
③流動比率は、一般会計からの繰入れにより資産の増加を図ったため、前年度よりも増加するとともに類似団体平均を大きく上回り、短期的な債務に対しての支払能力は有しているといえる。
④企業債残高対事業規模比率は、類似団体平均を大きく下回っているものの、一般会計の負担額も多いことから、今後の投資規模について注意が必要である。
⑥汚水処理原価は,類似団体平均を下回っているものの、前年度から94.48円増加していることから、費用削減に努める必要がある。
⑦施設利用率は類似団体平均を下回り、低い水準で推移していることから、更なる接続促進とともに、適正な施設規模での更新や施設の統合等について検討を行う。
⑧水洗化率は類似団体平均を上回っているが、引続き使用料収入の増加を図るため、更なる水洗化率の向上に努める。</t>
    <rPh sb="296" eb="298">
      <t>ゾウカ</t>
    </rPh>
    <rPh sb="315" eb="317">
      <t>ヒツヨウ</t>
    </rPh>
    <phoneticPr fontId="4"/>
  </si>
  <si>
    <t>経営の健全性・効率性については、一般会計からの補助金など使用料以外の収入に依存している状況にあるため、使用料収入の増加を図るための接続促進と更なる費用削減に努める。また、施設の老朽化が進んでくるため、将来にわたり持続可能な農業集落排水事業となるよう、今後も老朽化が進む施設を更新するための財源確保や更新時期の平準化を図り、可能な限り計画的な施設更新に努めるとともに、施設の統合についても検討を行う。さらに、事業を担う人材確保も課題となることから、職員研修の充実や新規職員の獲得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</si>
</sst>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1.55</c:v>
                </c:pt>
                <c:pt idx="4">
                  <c:v>0</c:v>
                </c:pt>
              </c:numCache>
            </c:numRef>
          </c:val>
          <c:extLst>
            <c:ext xmlns:c16="http://schemas.microsoft.com/office/drawing/2014/chart" uri="{C3380CC4-5D6E-409C-BE32-E72D297353CC}">
              <c16:uniqueId val="{00000000-9D89-41B3-8A82-0E391FB7B5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9D89-41B3-8A82-0E391FB7B5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44.74</c:v>
                </c:pt>
                <c:pt idx="1">
                  <c:v>44.56</c:v>
                </c:pt>
                <c:pt idx="2">
                  <c:v>41.83</c:v>
                </c:pt>
                <c:pt idx="3">
                  <c:v>42.4</c:v>
                </c:pt>
                <c:pt idx="4">
                  <c:v>41.91</c:v>
                </c:pt>
              </c:numCache>
            </c:numRef>
          </c:val>
          <c:extLst>
            <c:ext xmlns:c16="http://schemas.microsoft.com/office/drawing/2014/chart" uri="{C3380CC4-5D6E-409C-BE32-E72D297353CC}">
              <c16:uniqueId val="{00000000-EFFF-420E-9578-8268E550A9E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EFFF-420E-9578-8268E550A9E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89.35</c:v>
                </c:pt>
                <c:pt idx="1">
                  <c:v>89.76</c:v>
                </c:pt>
                <c:pt idx="2">
                  <c:v>90.2</c:v>
                </c:pt>
                <c:pt idx="3">
                  <c:v>90.86</c:v>
                </c:pt>
                <c:pt idx="4">
                  <c:v>91.36</c:v>
                </c:pt>
              </c:numCache>
            </c:numRef>
          </c:val>
          <c:extLst>
            <c:ext xmlns:c16="http://schemas.microsoft.com/office/drawing/2014/chart" uri="{C3380CC4-5D6E-409C-BE32-E72D297353CC}">
              <c16:uniqueId val="{00000000-798F-4F80-B10A-96479066FA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798F-4F80-B10A-96479066FA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134.21</c:v>
                </c:pt>
                <c:pt idx="1">
                  <c:v>140.96</c:v>
                </c:pt>
                <c:pt idx="2">
                  <c:v>146.36000000000001</c:v>
                </c:pt>
                <c:pt idx="3">
                  <c:v>137.05000000000001</c:v>
                </c:pt>
                <c:pt idx="4">
                  <c:v>123.35</c:v>
                </c:pt>
              </c:numCache>
            </c:numRef>
          </c:val>
          <c:extLst>
            <c:ext xmlns:c16="http://schemas.microsoft.com/office/drawing/2014/chart" uri="{C3380CC4-5D6E-409C-BE32-E72D297353CC}">
              <c16:uniqueId val="{00000000-9265-44CA-A391-B828A75E3F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9265-44CA-A391-B828A75E3F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7.9</c:v>
                </c:pt>
                <c:pt idx="1">
                  <c:v>11.36</c:v>
                </c:pt>
                <c:pt idx="2">
                  <c:v>14.49</c:v>
                </c:pt>
                <c:pt idx="3">
                  <c:v>17.34</c:v>
                </c:pt>
                <c:pt idx="4">
                  <c:v>20.3</c:v>
                </c:pt>
              </c:numCache>
            </c:numRef>
          </c:val>
          <c:extLst>
            <c:ext xmlns:c16="http://schemas.microsoft.com/office/drawing/2014/chart" uri="{C3380CC4-5D6E-409C-BE32-E72D297353CC}">
              <c16:uniqueId val="{00000000-0A46-43D6-A232-5FD7B0B07E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0A46-43D6-A232-5FD7B0B07E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E8-4792-ADEC-DED5A4278C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BE8-4792-ADEC-DED5A4278C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6C-4F76-9286-14AE125DCE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56C-4F76-9286-14AE125DCE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215.5</c:v>
                </c:pt>
                <c:pt idx="1">
                  <c:v>372.21</c:v>
                </c:pt>
                <c:pt idx="2">
                  <c:v>524.91999999999996</c:v>
                </c:pt>
                <c:pt idx="3">
                  <c:v>610.82000000000005</c:v>
                </c:pt>
                <c:pt idx="4">
                  <c:v>710.02</c:v>
                </c:pt>
              </c:numCache>
            </c:numRef>
          </c:val>
          <c:extLst>
            <c:ext xmlns:c16="http://schemas.microsoft.com/office/drawing/2014/chart" uri="{C3380CC4-5D6E-409C-BE32-E72D297353CC}">
              <c16:uniqueId val="{00000000-E774-48A4-B5ED-991F64DFA1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774-48A4-B5ED-991F64DFA1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15.88</c:v>
                </c:pt>
                <c:pt idx="1">
                  <c:v>14.88</c:v>
                </c:pt>
                <c:pt idx="2">
                  <c:v>127.06</c:v>
                </c:pt>
                <c:pt idx="3" formatCode="#,##0.00;&quot;△&quot;#,##0.00">
                  <c:v>0</c:v>
                </c:pt>
                <c:pt idx="4" formatCode="#,##0.00;&quot;△&quot;#,##0.00">
                  <c:v>0</c:v>
                </c:pt>
              </c:numCache>
            </c:numRef>
          </c:val>
          <c:extLst>
            <c:ext xmlns:c16="http://schemas.microsoft.com/office/drawing/2014/chart" uri="{C3380CC4-5D6E-409C-BE32-E72D297353CC}">
              <c16:uniqueId val="{00000000-8F52-4CF2-BFF5-D0E5F192C8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8F52-4CF2-BFF5-D0E5F192C8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59.59</c:v>
                </c:pt>
                <c:pt idx="1">
                  <c:v>72.540000000000006</c:v>
                </c:pt>
                <c:pt idx="2">
                  <c:v>64.55</c:v>
                </c:pt>
                <c:pt idx="3">
                  <c:v>82.44</c:v>
                </c:pt>
                <c:pt idx="4">
                  <c:v>58.61</c:v>
                </c:pt>
              </c:numCache>
            </c:numRef>
          </c:val>
          <c:extLst>
            <c:ext xmlns:c16="http://schemas.microsoft.com/office/drawing/2014/chart" uri="{C3380CC4-5D6E-409C-BE32-E72D297353CC}">
              <c16:uniqueId val="{00000000-38B1-4326-A729-748898A62E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8B1-4326-A729-748898A62E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312.02</c:v>
                </c:pt>
                <c:pt idx="1">
                  <c:v>257.52</c:v>
                </c:pt>
                <c:pt idx="2">
                  <c:v>290.83999999999997</c:v>
                </c:pt>
                <c:pt idx="3">
                  <c:v>228.63</c:v>
                </c:pt>
                <c:pt idx="4">
                  <c:v>323.11</c:v>
                </c:pt>
              </c:numCache>
            </c:numRef>
          </c:val>
          <c:extLst>
            <c:ext xmlns:c16="http://schemas.microsoft.com/office/drawing/2014/chart" uri="{C3380CC4-5D6E-409C-BE32-E72D297353CC}">
              <c16:uniqueId val="{00000000-5AAD-49FE-A6F1-C2EE4629C3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5AAD-49FE-A6F1-C2EE4629C3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常陸太田市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46390</v>
      </c>
      <c r="AM8" s="41"/>
      <c r="AN8" s="41"/>
      <c r="AO8" s="41"/>
      <c r="AP8" s="41"/>
      <c r="AQ8" s="41"/>
      <c r="AR8" s="41"/>
      <c r="AS8" s="41"/>
      <c r="AT8" s="34">
        <f>データ!T6</f>
        <v>371.99</v>
      </c>
      <c r="AU8" s="34"/>
      <c r="AV8" s="34"/>
      <c r="AW8" s="34"/>
      <c r="AX8" s="34"/>
      <c r="AY8" s="34"/>
      <c r="AZ8" s="34"/>
      <c r="BA8" s="34"/>
      <c r="BB8" s="34">
        <f>データ!U6</f>
        <v>124.71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84.65</v>
      </c>
      <c r="J10" s="34"/>
      <c r="K10" s="34"/>
      <c r="L10" s="34"/>
      <c r="M10" s="34"/>
      <c r="N10" s="34"/>
      <c r="O10" s="34"/>
      <c r="P10" s="34">
        <f>データ!P6</f>
        <v>10.78</v>
      </c>
      <c r="Q10" s="34"/>
      <c r="R10" s="34"/>
      <c r="S10" s="34"/>
      <c r="T10" s="34"/>
      <c r="U10" s="34"/>
      <c r="V10" s="34"/>
      <c r="W10" s="34">
        <f>データ!Q6</f>
        <v>99.38</v>
      </c>
      <c r="X10" s="34"/>
      <c r="Y10" s="34"/>
      <c r="Z10" s="34"/>
      <c r="AA10" s="34"/>
      <c r="AB10" s="34"/>
      <c r="AC10" s="34"/>
      <c r="AD10" s="41">
        <f>データ!R6</f>
        <v>3740</v>
      </c>
      <c r="AE10" s="41"/>
      <c r="AF10" s="41"/>
      <c r="AG10" s="41"/>
      <c r="AH10" s="41"/>
      <c r="AI10" s="41"/>
      <c r="AJ10" s="41"/>
      <c r="AK10" s="2"/>
      <c r="AL10" s="41">
        <f>データ!V6</f>
        <v>4964</v>
      </c>
      <c r="AM10" s="41"/>
      <c r="AN10" s="41"/>
      <c r="AO10" s="41"/>
      <c r="AP10" s="41"/>
      <c r="AQ10" s="41"/>
      <c r="AR10" s="41"/>
      <c r="AS10" s="41"/>
      <c r="AT10" s="34">
        <f>データ!W6</f>
        <v>4.82</v>
      </c>
      <c r="AU10" s="34"/>
      <c r="AV10" s="34"/>
      <c r="AW10" s="34"/>
      <c r="AX10" s="34"/>
      <c r="AY10" s="34"/>
      <c r="AZ10" s="34"/>
      <c r="BA10" s="34"/>
      <c r="BB10" s="34">
        <f>データ!X6</f>
        <v>1029.8800000000001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y5Fu9aQypujl+q0sfy37l1WWC2n4CJwu0rpALS6NDu0z5wii4eZcIKfW69WWce0XbH1s/e/SeqRpjwM1nm819w==" saltValue="8ZjDipKVtAg9FiOMFOR+2A==" spinCount="100000" sheet="1" objects="1" scenarios="1" formatCells="0" formatColumns="0" formatRows="0"/>
  <mergeCells count="51">
    <mergeCell ref="B60:BJ61"/>
    <mergeCell ref="BL64:BZ65"/>
    <mergeCell ref="C83:BJ83"/>
    <mergeCell ref="BL47:BZ63"/>
    <mergeCell ref="BL66:BZ82"/>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82121</v>
      </c>
      <c r="D6" s="19">
        <f t="shared" si="3"/>
        <v>46</v>
      </c>
      <c r="E6" s="19">
        <f t="shared" si="3"/>
        <v>17</v>
      </c>
      <c r="F6" s="19">
        <f t="shared" si="3"/>
        <v>5</v>
      </c>
      <c r="G6" s="19">
        <f t="shared" si="3"/>
        <v>0</v>
      </c>
      <c r="H6" s="19" t="str">
        <f t="shared" si="3"/>
        <v>茨城県　常陸太田市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84.65</v>
      </c>
      <c r="P6" s="20">
        <f t="shared" si="3"/>
        <v>10.78</v>
      </c>
      <c r="Q6" s="20">
        <f t="shared" si="3"/>
        <v>99.38</v>
      </c>
      <c r="R6" s="20">
        <f t="shared" si="3"/>
        <v>3740</v>
      </c>
      <c r="S6" s="20">
        <f t="shared" si="3"/>
        <v>46390</v>
      </c>
      <c r="T6" s="20">
        <f t="shared" si="3"/>
        <v>371.99</v>
      </c>
      <c r="U6" s="20">
        <f t="shared" si="3"/>
        <v>124.71</v>
      </c>
      <c r="V6" s="20">
        <f t="shared" si="3"/>
        <v>4964</v>
      </c>
      <c r="W6" s="20">
        <f t="shared" si="3"/>
        <v>4.82</v>
      </c>
      <c r="X6" s="20">
        <f t="shared" si="3"/>
        <v>1029.8800000000001</v>
      </c>
      <c r="Y6" s="21">
        <f>IF(Y7="",NA(),Y7)</f>
        <v>134.21</v>
      </c>
      <c r="Z6" s="21">
        <f t="shared" ref="Z6:AH6" si="4">IF(Z7="",NA(),Z7)</f>
        <v>140.96</v>
      </c>
      <c r="AA6" s="21">
        <f t="shared" si="4"/>
        <v>146.36000000000001</v>
      </c>
      <c r="AB6" s="21">
        <f t="shared" si="4"/>
        <v>137.05000000000001</v>
      </c>
      <c r="AC6" s="21">
        <f t="shared" si="4"/>
        <v>123.35</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215.5</v>
      </c>
      <c r="AV6" s="21">
        <f t="shared" ref="AV6:BD6" si="6">IF(AV7="",NA(),AV7)</f>
        <v>372.21</v>
      </c>
      <c r="AW6" s="21">
        <f t="shared" si="6"/>
        <v>524.91999999999996</v>
      </c>
      <c r="AX6" s="21">
        <f t="shared" si="6"/>
        <v>610.82000000000005</v>
      </c>
      <c r="AY6" s="21">
        <f t="shared" si="6"/>
        <v>710.02</v>
      </c>
      <c r="AZ6" s="21">
        <f t="shared" si="6"/>
        <v>29.13</v>
      </c>
      <c r="BA6" s="21">
        <f t="shared" si="6"/>
        <v>35.69</v>
      </c>
      <c r="BB6" s="21">
        <f t="shared" si="6"/>
        <v>38.4</v>
      </c>
      <c r="BC6" s="21">
        <f t="shared" si="6"/>
        <v>44.04</v>
      </c>
      <c r="BD6" s="21">
        <f t="shared" si="6"/>
        <v>58.25</v>
      </c>
      <c r="BE6" s="20" t="str">
        <f>IF(BE7="","",IF(BE7="-","【-】","【"&amp;SUBSTITUTE(TEXT(BE7,"#,##0.00"),"-","△")&amp;"】"))</f>
        <v>【47.19】</v>
      </c>
      <c r="BF6" s="21">
        <f>IF(BF7="",NA(),BF7)</f>
        <v>15.88</v>
      </c>
      <c r="BG6" s="21">
        <f t="shared" ref="BG6:BO6" si="7">IF(BG7="",NA(),BG7)</f>
        <v>14.88</v>
      </c>
      <c r="BH6" s="21">
        <f t="shared" si="7"/>
        <v>127.06</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59.59</v>
      </c>
      <c r="BR6" s="21">
        <f t="shared" ref="BR6:BZ6" si="8">IF(BR7="",NA(),BR7)</f>
        <v>72.540000000000006</v>
      </c>
      <c r="BS6" s="21">
        <f t="shared" si="8"/>
        <v>64.55</v>
      </c>
      <c r="BT6" s="21">
        <f t="shared" si="8"/>
        <v>82.44</v>
      </c>
      <c r="BU6" s="21">
        <f t="shared" si="8"/>
        <v>58.61</v>
      </c>
      <c r="BV6" s="21">
        <f t="shared" si="8"/>
        <v>57.08</v>
      </c>
      <c r="BW6" s="21">
        <f t="shared" si="8"/>
        <v>56.26</v>
      </c>
      <c r="BX6" s="21">
        <f t="shared" si="8"/>
        <v>52.94</v>
      </c>
      <c r="BY6" s="21">
        <f t="shared" si="8"/>
        <v>52.05</v>
      </c>
      <c r="BZ6" s="21">
        <f t="shared" si="8"/>
        <v>47.96</v>
      </c>
      <c r="CA6" s="20" t="str">
        <f>IF(CA7="","",IF(CA7="-","【-】","【"&amp;SUBSTITUTE(TEXT(CA7,"#,##0.00"),"-","△")&amp;"】"))</f>
        <v>【54.51】</v>
      </c>
      <c r="CB6" s="21">
        <f>IF(CB7="",NA(),CB7)</f>
        <v>312.02</v>
      </c>
      <c r="CC6" s="21">
        <f t="shared" ref="CC6:CK6" si="9">IF(CC7="",NA(),CC7)</f>
        <v>257.52</v>
      </c>
      <c r="CD6" s="21">
        <f t="shared" si="9"/>
        <v>290.83999999999997</v>
      </c>
      <c r="CE6" s="21">
        <f t="shared" si="9"/>
        <v>228.63</v>
      </c>
      <c r="CF6" s="21">
        <f t="shared" si="9"/>
        <v>323.11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44.74</v>
      </c>
      <c r="CN6" s="21">
        <f t="shared" ref="CN6:CV6" si="10">IF(CN7="",NA(),CN7)</f>
        <v>44.56</v>
      </c>
      <c r="CO6" s="21">
        <f t="shared" si="10"/>
        <v>41.83</v>
      </c>
      <c r="CP6" s="21">
        <f t="shared" si="10"/>
        <v>42.4</v>
      </c>
      <c r="CQ6" s="21">
        <f t="shared" si="10"/>
        <v>41.91</v>
      </c>
      <c r="CR6" s="21">
        <f t="shared" si="10"/>
        <v>54.83</v>
      </c>
      <c r="CS6" s="21">
        <f t="shared" si="10"/>
        <v>66.53</v>
      </c>
      <c r="CT6" s="21">
        <f t="shared" si="10"/>
        <v>52.35</v>
      </c>
      <c r="CU6" s="21">
        <f t="shared" si="10"/>
        <v>46.25</v>
      </c>
      <c r="CV6" s="21">
        <f t="shared" si="10"/>
        <v>45.32</v>
      </c>
      <c r="CW6" s="20" t="str">
        <f>IF(CW7="","",IF(CW7="-","【-】","【"&amp;SUBSTITUTE(TEXT(CW7,"#,##0.00"),"-","△")&amp;"】"))</f>
        <v>【49.92】</v>
      </c>
      <c r="CX6" s="21">
        <f>IF(CX7="",NA(),CX7)</f>
        <v>89.35</v>
      </c>
      <c r="CY6" s="21">
        <f t="shared" ref="CY6:DG6" si="11">IF(CY7="",NA(),CY7)</f>
        <v>89.76</v>
      </c>
      <c r="CZ6" s="21">
        <f t="shared" si="11"/>
        <v>90.2</v>
      </c>
      <c r="DA6" s="21">
        <f t="shared" si="11"/>
        <v>90.86</v>
      </c>
      <c r="DB6" s="21">
        <f t="shared" si="11"/>
        <v>91.36</v>
      </c>
      <c r="DC6" s="21">
        <f t="shared" si="11"/>
        <v>84.7</v>
      </c>
      <c r="DD6" s="21">
        <f t="shared" si="11"/>
        <v>84.67</v>
      </c>
      <c r="DE6" s="21">
        <f t="shared" si="11"/>
        <v>84.39</v>
      </c>
      <c r="DF6" s="21">
        <f t="shared" si="11"/>
        <v>83.96</v>
      </c>
      <c r="DG6" s="21">
        <f t="shared" si="11"/>
        <v>83.54</v>
      </c>
      <c r="DH6" s="20" t="str">
        <f>IF(DH7="","",IF(DH7="-","【-】","【"&amp;SUBSTITUTE(TEXT(DH7,"#,##0.00"),"-","△")&amp;"】"))</f>
        <v>【87.80】</v>
      </c>
      <c r="DI6" s="21">
        <f>IF(DI7="",NA(),DI7)</f>
        <v>7.9</v>
      </c>
      <c r="DJ6" s="21">
        <f t="shared" ref="DJ6:DR6" si="12">IF(DJ7="",NA(),DJ7)</f>
        <v>11.36</v>
      </c>
      <c r="DK6" s="21">
        <f t="shared" si="12"/>
        <v>14.49</v>
      </c>
      <c r="DL6" s="21">
        <f t="shared" si="12"/>
        <v>17.34</v>
      </c>
      <c r="DM6" s="21">
        <f t="shared" si="12"/>
        <v>20.3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1">
        <f t="shared" si="14"/>
        <v>1.55</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82121</v>
      </c>
      <c r="D7" s="23">
        <v>46</v>
      </c>
      <c r="E7" s="23">
        <v>17</v>
      </c>
      <c r="F7" s="23">
        <v>5</v>
      </c>
      <c r="G7" s="23">
        <v>0</v>
      </c>
      <c r="H7" s="23" t="s">
        <v>96</v>
      </c>
      <c r="I7" s="23" t="s">
        <v>97</v>
      </c>
      <c r="J7" s="23" t="s">
        <v>98</v>
      </c>
      <c r="K7" s="23" t="s">
        <v>99</v>
      </c>
      <c r="L7" s="23" t="s">
        <v>100</v>
      </c>
      <c r="M7" s="23" t="s">
        <v>101</v>
      </c>
      <c r="N7" s="24" t="s">
        <v>102</v>
      </c>
      <c r="O7" s="24">
        <v>84.65</v>
      </c>
      <c r="P7" s="24">
        <v>10.78</v>
      </c>
      <c r="Q7" s="24">
        <v>99.38</v>
      </c>
      <c r="R7" s="24">
        <v>3740</v>
      </c>
      <c r="S7" s="24">
        <v>46390</v>
      </c>
      <c r="T7" s="24">
        <v>371.99</v>
      </c>
      <c r="U7" s="24">
        <v>124.71</v>
      </c>
      <c r="V7" s="24">
        <v>4964</v>
      </c>
      <c r="W7" s="24">
        <v>4.82</v>
      </c>
      <c r="X7" s="24">
        <v>1029.8800000000001</v>
      </c>
      <c r="Y7" s="24">
        <v>134.21</v>
      </c>
      <c r="Z7" s="24">
        <v>140.96</v>
      </c>
      <c r="AA7" s="24">
        <v>146.36000000000001</v>
      </c>
      <c r="AB7" s="24">
        <v>137.05000000000001</v>
      </c>
      <c r="AC7" s="24">
        <v>123.35</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215.5</v>
      </c>
      <c r="AV7" s="24">
        <v>372.21</v>
      </c>
      <c r="AW7" s="24">
        <v>524.91999999999996</v>
      </c>
      <c r="AX7" s="24">
        <v>610.82000000000005</v>
      </c>
      <c r="AY7" s="24">
        <v>710.02</v>
      </c>
      <c r="AZ7" s="24">
        <v>29.13</v>
      </c>
      <c r="BA7" s="24">
        <v>35.69</v>
      </c>
      <c r="BB7" s="24">
        <v>38.4</v>
      </c>
      <c r="BC7" s="24">
        <v>44.04</v>
      </c>
      <c r="BD7" s="24">
        <v>58.25</v>
      </c>
      <c r="BE7" s="24">
        <v>47.19</v>
      </c>
      <c r="BF7" s="24">
        <v>15.88</v>
      </c>
      <c r="BG7" s="24">
        <v>14.88</v>
      </c>
      <c r="BH7" s="24">
        <v>127.06</v>
      </c>
      <c r="BI7" s="24">
        <v>0</v>
      </c>
      <c r="BJ7" s="24">
        <v>0</v>
      </c>
      <c r="BK7" s="24">
        <v>867.83</v>
      </c>
      <c r="BL7" s="24">
        <v>791.76</v>
      </c>
      <c r="BM7" s="24">
        <v>900.82</v>
      </c>
      <c r="BN7" s="24">
        <v>839.21</v>
      </c>
      <c r="BO7" s="24">
        <v>791.46</v>
      </c>
      <c r="BP7" s="24">
        <v>798.1</v>
      </c>
      <c r="BQ7" s="24">
        <v>59.59</v>
      </c>
      <c r="BR7" s="24">
        <v>72.540000000000006</v>
      </c>
      <c r="BS7" s="24">
        <v>64.55</v>
      </c>
      <c r="BT7" s="24">
        <v>82.44</v>
      </c>
      <c r="BU7" s="24">
        <v>58.61</v>
      </c>
      <c r="BV7" s="24">
        <v>57.08</v>
      </c>
      <c r="BW7" s="24">
        <v>56.26</v>
      </c>
      <c r="BX7" s="24">
        <v>52.94</v>
      </c>
      <c r="BY7" s="24">
        <v>52.05</v>
      </c>
      <c r="BZ7" s="24">
        <v>47.96</v>
      </c>
      <c r="CA7" s="24">
        <v>54.51</v>
      </c>
      <c r="CB7" s="24">
        <v>312.02</v>
      </c>
      <c r="CC7" s="24">
        <v>257.52</v>
      </c>
      <c r="CD7" s="24">
        <v>290.83999999999997</v>
      </c>
      <c r="CE7" s="24">
        <v>228.63</v>
      </c>
      <c r="CF7" s="24">
        <v>323.11</v>
      </c>
      <c r="CG7" s="24">
        <v>274.99</v>
      </c>
      <c r="CH7" s="24">
        <v>282.08999999999997</v>
      </c>
      <c r="CI7" s="24">
        <v>303.27999999999997</v>
      </c>
      <c r="CJ7" s="24">
        <v>301.86</v>
      </c>
      <c r="CK7" s="24">
        <v>325.85000000000002</v>
      </c>
      <c r="CL7" s="24">
        <v>286.33</v>
      </c>
      <c r="CM7" s="24">
        <v>44.74</v>
      </c>
      <c r="CN7" s="24">
        <v>44.56</v>
      </c>
      <c r="CO7" s="24">
        <v>41.83</v>
      </c>
      <c r="CP7" s="24">
        <v>42.4</v>
      </c>
      <c r="CQ7" s="24">
        <v>41.91</v>
      </c>
      <c r="CR7" s="24">
        <v>54.83</v>
      </c>
      <c r="CS7" s="24">
        <v>66.53</v>
      </c>
      <c r="CT7" s="24">
        <v>52.35</v>
      </c>
      <c r="CU7" s="24">
        <v>46.25</v>
      </c>
      <c r="CV7" s="24">
        <v>45.32</v>
      </c>
      <c r="CW7" s="24">
        <v>49.92</v>
      </c>
      <c r="CX7" s="24">
        <v>89.35</v>
      </c>
      <c r="CY7" s="24">
        <v>89.76</v>
      </c>
      <c r="CZ7" s="24">
        <v>90.2</v>
      </c>
      <c r="DA7" s="24">
        <v>90.86</v>
      </c>
      <c r="DB7" s="24">
        <v>91.36</v>
      </c>
      <c r="DC7" s="24">
        <v>84.7</v>
      </c>
      <c r="DD7" s="24">
        <v>84.67</v>
      </c>
      <c r="DE7" s="24">
        <v>84.39</v>
      </c>
      <c r="DF7" s="24">
        <v>83.96</v>
      </c>
      <c r="DG7" s="24">
        <v>83.54</v>
      </c>
      <c r="DH7" s="24">
        <v>87.8</v>
      </c>
      <c r="DI7" s="24">
        <v>7.9</v>
      </c>
      <c r="DJ7" s="24">
        <v>11.36</v>
      </c>
      <c r="DK7" s="24">
        <v>14.49</v>
      </c>
      <c r="DL7" s="24">
        <v>17.34</v>
      </c>
      <c r="DM7" s="24">
        <v>20.3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1.55</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jogesui1</cp:lastModifiedBy>
  <cp:lastPrinted>2026-02-06T06:49:50Z</cp:lastPrinted>
  <dcterms:created xsi:type="dcterms:W3CDTF">2025-12-23T06:17:40Z</dcterms:created>
  <dcterms:modified xsi:type="dcterms:W3CDTF">2026-02-06T07:55:29Z</dcterms:modified>
  <cp:category/>
</cp:coreProperties>
</file>