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mc:AlternateContent xmlns:mc="http://schemas.openxmlformats.org/markup-compatibility/2006">
    <mc:Choice Requires="x15">
      <x15ac:absPath xmlns:x15ac="http://schemas.microsoft.com/office/spreadsheetml/2010/11/ac" url="C:\Users\jogesui1\Desktop\R7\経営比較分析表\"/>
    </mc:Choice>
  </mc:AlternateContent>
  <xr:revisionPtr revIDLastSave="0" documentId="13_ncr:1_{CA50F03B-89D1-425F-A942-0E4E0E118FC8}" xr6:coauthVersionLast="36" xr6:coauthVersionMax="47" xr10:uidLastSave="{00000000-0000-0000-0000-000000000000}"/>
  <workbookProtection workbookAlgorithmName="SHA-512" workbookHashValue="+IZH65d9I6dVUt2c1CqLY+dWF6fCZyD/bFOYeV+dvuEJeheUoC3Rv6GnCo27kFEfA9214kV+rxAcR/Q1eBSNDw==" workbookSaltValue="Rpyz3x3vOozwe7g3h+ZY7Q==" workbookSpinCount="100000" lockStructure="1"/>
  <bookViews>
    <workbookView xWindow="0" yWindow="0" windowWidth="28800" windowHeight="121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AD10" i="4"/>
  <c r="B10" i="4"/>
  <c r="AD8" i="4"/>
  <c r="I8" i="4"/>
  <c r="B8"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<sst xmlns="http://schemas.openxmlformats.org/spreadsheetml/2006/main" count="253" uniqueCount="116">
  <si>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</si>
  <si>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</si>
  <si>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</si>
  <si>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</si>
  <si>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</si>
  <si>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</si>
  <si>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</si>
  <si>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</si>
  <si>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</si>
  <si>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</si>
  <si>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</si>
  <si>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</si>
  <si>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</si>
  <si>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</si>
  <si>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</si>
  <si>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</si>
  <si>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</si>
  <si>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</si>
  <si>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</si>
  <si>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</si>
  <si>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</si>
  <si>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</si>
  <si>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</si>
  <si>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</si>
  <si>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</si>
  <si>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</si>
  <si>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</si>
  <si>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</si>
  <si>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</si>
  <si>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</si>
  <si>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</si>
  <si>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</si>
  <si>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</si>
  <si>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</si>
  <si>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</si>
  <si>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</si>
  <si>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</si>
  <si>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</si>
  <si>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</si>
  <si>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</si>
  <si>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</si>
  <si>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</si>
  <si>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</si>
  <si>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</si>
  <si>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</si>
  <si>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</si>
  <si>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</si>
  <si>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</si>
  <si>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</si>
  <si>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</si>
  <si>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</si>
  <si>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</si>
  <si>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</si>
  <si>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</si>
  <si>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</si>
  <si>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</si>
  <si>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</si>
  <si>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</si>
  <si>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</si>
  <si>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</si>
  <si>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</si>
  <si>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</si>
  <si>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</si>
  <si>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</si>
  <si>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</si>
  <si>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</si>
  <si>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</si>
  <si>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</si>
  <si>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</si>
  <si>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</si>
  <si>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</si>
  <si>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</si>
  <si>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</si>
  <si>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</si>
  <si>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</si>
  <si>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</si>
  <si>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</si>
  <si>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</si>
  <si>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</si>
  <si>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</si>
  <si>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</si>
  <si>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</si>
  <si>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</si>
  <si>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</si>
  <si>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</si>
  <si>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</si>
  <si>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</si>
  <si>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</si>
  <si>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</si>
  <si>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</si>
  <si>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</si>
  <si>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</si>
  <si>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</si>
  <si>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</si>
  <si>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</si>
  <si>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</si>
  <si>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常陸太田市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</si>
  <si>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</si>
  <si>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</si>
  <si>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</si>
  <si>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</si>
  <si>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</si>
  <si>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</si>
  <si>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</si>
  <si>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</si>
  <si>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</si>
  <si>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</si>
  <si>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</si>
  <si>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</si>
  <si>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</si>
  <si>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</si>
  <si>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</si>
  <si>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</si>
  <si>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①経常収支比率は100％を超えており、かつ②累積欠損金比率も発生していないことから、概ね健全な経営であるといえる。
③流動比率は類似団体平均を大きく上回り、短期的な債務に対しての支払能力は有しているといえる。
④企業債残高対事業規模比率は、類似団体平均を大きく下回っている。
⑤経費回収率は67.94%と100％を下回っているが、今後事業廃止を予定しており、使用料収入の改善は見込めないため、費用の抑制に努める必要がある。
⑥汚水処理原価は類似団体平均を下回っているものの、今後、施設の老朽化による修繕費等の費用も増加するものと見込まれるため、更なる費用の抑制が必要である。
⑦施設利用率は前年度より減少しており、低い水準で推移している。これは施設を設置する際、床面積を基準とした大きさの浄化槽を設置してきたが、人口減少に伴い使用者が減少し処理水量が減少したことによるものである。
⑧水洗化率は、設置浄化槽に未接続がないため100%となっている。</t>
    <rPh sb="157" eb="159">
      <t>シタマワ</t>
    </rPh>
    <rPh sb="167" eb="169">
      <t>ジギョウ</t>
    </rPh>
    <rPh sb="169" eb="171">
      <t>ハイシ</t>
    </rPh>
    <rPh sb="172" eb="174">
      <t>ヨテイ</t>
    </rPh>
    <rPh sb="179" eb="182">
      <t>シヨウリョウ</t>
    </rPh>
    <rPh sb="182" eb="184">
      <t>シュウニュウ</t>
    </rPh>
    <rPh sb="185" eb="187">
      <t>カイゼン</t>
    </rPh>
    <rPh sb="188" eb="190">
      <t>ミコ</t>
    </rPh>
    <rPh sb="196" eb="198">
      <t>ヒヨウ</t>
    </rPh>
    <rPh sb="199" eb="201">
      <t>ヨクセイ</t>
    </rPh>
    <rPh sb="202" eb="203">
      <t>ツト</t>
    </rPh>
    <rPh sb="205" eb="207">
      <t>ヒツヨウ</t>
    </rPh>
    <rPh sb="278" eb="280">
      <t>ヨクセイ</t>
    </rPh>
    <rPh sb="281" eb="283">
      <t>ヒツヨウ</t>
    </rPh>
    <rPh sb="300" eb="302">
      <t>ゲンショウ</t>
    </rPh>
    <rPh sb="322" eb="324">
      <t>シセツ</t>
    </rPh>
    <rPh sb="325" eb="327">
      <t>セッチ</t>
    </rPh>
    <rPh sb="329" eb="330">
      <t>サイ</t>
    </rPh>
    <rPh sb="331" eb="334">
      <t>ユカメンセキ</t>
    </rPh>
    <rPh sb="335" eb="337">
      <t>キジュン</t>
    </rPh>
    <rPh sb="340" eb="341">
      <t>オオ</t>
    </rPh>
    <rPh sb="344" eb="347">
      <t>ジョウカソウ</t>
    </rPh>
    <rPh sb="348" eb="350">
      <t>セッチ</t>
    </rPh>
    <rPh sb="356" eb="358">
      <t>ジンコウ</t>
    </rPh>
    <rPh sb="358" eb="360">
      <t>ゲンショウ</t>
    </rPh>
    <rPh sb="361" eb="362">
      <t>トモナ</t>
    </rPh>
    <rPh sb="363" eb="366">
      <t>シヨウシャ</t>
    </rPh>
    <rPh sb="367" eb="369">
      <t>ゲンショウ</t>
    </rPh>
    <rPh sb="370" eb="372">
      <t>ショリ</t>
    </rPh>
    <rPh sb="372" eb="374">
      <t>スイリョウ</t>
    </rPh>
    <rPh sb="375" eb="377">
      <t>ゲンショウ</t>
    </rPh>
    <phoneticPr fontId="4"/>
  </si>
  <si>
    <t>①有形固定資産減価償却率は増加しているため,老朽化が進む施設を更新するため、一般会計からの補助等の財源確保や計画的な施設更新に努める。</t>
    <rPh sb="49" eb="51">
      <t>ザイゲン</t>
    </rPh>
    <rPh sb="51" eb="53">
      <t>カクホ</t>
    </rPh>
    <phoneticPr fontId="4"/>
  </si>
  <si>
    <t>経営の健全性・効率性については,概ね良好ではあるものの,今後市設置型から補助型に切り替えるのに伴い、令和16年度を目途に事業廃止を予定していることから、料金改定等の予定はなく、収益の改善は見込めないため、経費の抑制に努め、一般会計からの補助を受けながら事業運営を行っていく。</t>
    <rPh sb="28" eb="30">
      <t>コンゴ</t>
    </rPh>
    <rPh sb="30" eb="31">
      <t>シ</t>
    </rPh>
    <rPh sb="31" eb="33">
      <t>セッチ</t>
    </rPh>
    <rPh sb="33" eb="34">
      <t>ガタ</t>
    </rPh>
    <rPh sb="36" eb="39">
      <t>ホジョガタ</t>
    </rPh>
    <rPh sb="40" eb="41">
      <t>キ</t>
    </rPh>
    <rPh sb="42" eb="43">
      <t>カ</t>
    </rPh>
    <rPh sb="47" eb="48">
      <t>トモナ</t>
    </rPh>
    <rPh sb="54" eb="56">
      <t>ネンド</t>
    </rPh>
    <rPh sb="57" eb="59">
      <t>モクト</t>
    </rPh>
    <rPh sb="60" eb="62">
      <t>ジギョウ</t>
    </rPh>
    <rPh sb="62" eb="64">
      <t>ハイシ</t>
    </rPh>
    <rPh sb="65" eb="67">
      <t>ヨテイ</t>
    </rPh>
    <rPh sb="76" eb="78">
      <t>リョウキン</t>
    </rPh>
    <rPh sb="78" eb="80">
      <t>カイテイ</t>
    </rPh>
    <rPh sb="80" eb="81">
      <t>トウ</t>
    </rPh>
    <rPh sb="82" eb="84">
      <t>ヨテイ</t>
    </rPh>
    <rPh sb="88" eb="90">
      <t>シュウエキ</t>
    </rPh>
    <rPh sb="91" eb="93">
      <t>カイゼン</t>
    </rPh>
    <rPh sb="94" eb="96">
      <t>ミコ</t>
    </rPh>
    <rPh sb="102" eb="104">
      <t>ケイヒ</t>
    </rPh>
    <rPh sb="105" eb="107">
      <t>ヨクセイ</t>
    </rPh>
    <rPh sb="108" eb="109">
      <t>ツト</t>
    </rPh>
    <rPh sb="111" eb="113">
      <t>イッパン</t>
    </rPh>
    <rPh sb="113" eb="115">
      <t>カイケイ</t>
    </rPh>
    <rPh sb="118" eb="120">
      <t>ホジョ</t>
    </rPh>
    <rPh sb="121" eb="122">
      <t>ウ</t>
    </rPh>
    <rPh sb="126" eb="128">
      <t>ジギョウ</t>
    </rPh>
    <rPh sb="128" eb="130">
      <t>ウンエイ</t>
    </rPh>
    <rPh sb="131" eb="13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</si>
</sst>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AB-4195-A363-7A726D9274C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3AB-4195-A363-7A726D9274C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50.59</c:v>
                </c:pt>
                <c:pt idx="1">
                  <c:v>51.11</c:v>
                </c:pt>
                <c:pt idx="2">
                  <c:v>52.01</c:v>
                </c:pt>
                <c:pt idx="3">
                  <c:v>45.26</c:v>
                </c:pt>
                <c:pt idx="4">
                  <c:v>45.9</c:v>
                </c:pt>
              </c:numCache>
            </c:numRef>
          </c:val>
          <c:extLst>
            <c:ext xmlns:c16="http://schemas.microsoft.com/office/drawing/2014/chart" uri="{C3380CC4-5D6E-409C-BE32-E72D297353CC}">
              <c16:uniqueId val="{00000000-ADA4-403A-80EF-5FEC897F41C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ADA4-403A-80EF-5FEC897F41C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17F-4109-85E8-52B2377CDBB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917F-4109-85E8-52B2377CDBB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122.85</c:v>
                </c:pt>
                <c:pt idx="1">
                  <c:v>127.06</c:v>
                </c:pt>
                <c:pt idx="2">
                  <c:v>121.23</c:v>
                </c:pt>
                <c:pt idx="3">
                  <c:v>110.3</c:v>
                </c:pt>
                <c:pt idx="4">
                  <c:v>100.6</c:v>
                </c:pt>
              </c:numCache>
            </c:numRef>
          </c:val>
          <c:extLst>
            <c:ext xmlns:c16="http://schemas.microsoft.com/office/drawing/2014/chart" uri="{C3380CC4-5D6E-409C-BE32-E72D297353CC}">
              <c16:uniqueId val="{00000000-3D61-469E-BB8D-CF02D6CC83C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3D61-469E-BB8D-CF02D6CC83C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9.11</c:v>
                </c:pt>
                <c:pt idx="1">
                  <c:v>13.06</c:v>
                </c:pt>
                <c:pt idx="2">
                  <c:v>16.739999999999998</c:v>
                </c:pt>
                <c:pt idx="3">
                  <c:v>20.36</c:v>
                </c:pt>
                <c:pt idx="4">
                  <c:v>24.79</c:v>
                </c:pt>
              </c:numCache>
            </c:numRef>
          </c:val>
          <c:extLst>
            <c:ext xmlns:c16="http://schemas.microsoft.com/office/drawing/2014/chart" uri="{C3380CC4-5D6E-409C-BE32-E72D297353CC}">
              <c16:uniqueId val="{00000000-F9B6-46D2-9AA9-17A9145449A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F9B6-46D2-9AA9-17A9145449A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2D-4688-94A3-D7E69C94BA6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B2D-4688-94A3-D7E69C94BA6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B4-4E66-BEC1-29BAE3C07CA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EBB4-4E66-BEC1-29BAE3C07CA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310.70999999999998</c:v>
                </c:pt>
                <c:pt idx="1">
                  <c:v>383.45</c:v>
                </c:pt>
                <c:pt idx="2">
                  <c:v>434.77</c:v>
                </c:pt>
                <c:pt idx="3">
                  <c:v>391.05</c:v>
                </c:pt>
                <c:pt idx="4">
                  <c:v>401.83</c:v>
                </c:pt>
              </c:numCache>
            </c:numRef>
          </c:val>
          <c:extLst>
            <c:ext xmlns:c16="http://schemas.microsoft.com/office/drawing/2014/chart" uri="{C3380CC4-5D6E-409C-BE32-E72D297353CC}">
              <c16:uniqueId val="{00000000-4330-459E-AED5-7C7FC1708E7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4330-459E-AED5-7C7FC1708E7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385.88</c:v>
                </c:pt>
                <c:pt idx="1">
                  <c:v>185.84</c:v>
                </c:pt>
                <c:pt idx="2">
                  <c:v>232.98</c:v>
                </c:pt>
                <c:pt idx="3">
                  <c:v>85.82</c:v>
                </c:pt>
                <c:pt idx="4" formatCode="#,##0.00;&quot;△&quot;#,##0.00">
                  <c:v>0</c:v>
                </c:pt>
              </c:numCache>
            </c:numRef>
          </c:val>
          <c:extLst>
            <c:ext xmlns:c16="http://schemas.microsoft.com/office/drawing/2014/chart" uri="{C3380CC4-5D6E-409C-BE32-E72D297353CC}">
              <c16:uniqueId val="{00000000-5910-4F76-8779-9326CCF068F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5910-4F76-8779-9326CCF068F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100</c:v>
                </c:pt>
                <c:pt idx="4">
                  <c:v>67.94</c:v>
                </c:pt>
              </c:numCache>
            </c:numRef>
          </c:val>
          <c:extLst>
            <c:ext xmlns:c16="http://schemas.microsoft.com/office/drawing/2014/chart" uri="{C3380CC4-5D6E-409C-BE32-E72D297353CC}">
              <c16:uniqueId val="{00000000-CDA3-4F29-92C4-1A4517FDC03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CDA3-4F29-92C4-1A4517FDC03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192.84</c:v>
                </c:pt>
                <c:pt idx="1">
                  <c:v>179.35</c:v>
                </c:pt>
                <c:pt idx="2">
                  <c:v>182.93</c:v>
                </c:pt>
                <c:pt idx="3">
                  <c:v>185.93</c:v>
                </c:pt>
                <c:pt idx="4">
                  <c:v>275.91000000000003</c:v>
                </c:pt>
              </c:numCache>
            </c:numRef>
          </c:val>
          <c:extLst>
            <c:ext xmlns:c16="http://schemas.microsoft.com/office/drawing/2014/chart" uri="{C3380CC4-5D6E-409C-BE32-E72D297353CC}">
              <c16:uniqueId val="{00000000-80F4-425A-8940-C9872D97F81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80F4-425A-8940-C9872D97F81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5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常陸太田市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46390</v>
      </c>
      <c r="AM8" s="41"/>
      <c r="AN8" s="41"/>
      <c r="AO8" s="41"/>
      <c r="AP8" s="41"/>
      <c r="AQ8" s="41"/>
      <c r="AR8" s="41"/>
      <c r="AS8" s="41"/>
      <c r="AT8" s="34">
        <f>データ!T6</f>
        <v>371.99</v>
      </c>
      <c r="AU8" s="34"/>
      <c r="AV8" s="34"/>
      <c r="AW8" s="34"/>
      <c r="AX8" s="34"/>
      <c r="AY8" s="34"/>
      <c r="AZ8" s="34"/>
      <c r="BA8" s="34"/>
      <c r="BB8" s="34">
        <f>データ!U6</f>
        <v>124.71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38.32</v>
      </c>
      <c r="J10" s="34"/>
      <c r="K10" s="34"/>
      <c r="L10" s="34"/>
      <c r="M10" s="34"/>
      <c r="N10" s="34"/>
      <c r="O10" s="34"/>
      <c r="P10" s="34">
        <f>データ!P6</f>
        <v>6.95</v>
      </c>
      <c r="Q10" s="34"/>
      <c r="R10" s="34"/>
      <c r="S10" s="34"/>
      <c r="T10" s="34"/>
      <c r="U10" s="34"/>
      <c r="V10" s="34"/>
      <c r="W10" s="34">
        <f>データ!Q6</f>
        <v>100</v>
      </c>
      <c r="X10" s="34"/>
      <c r="Y10" s="34"/>
      <c r="Z10" s="34"/>
      <c r="AA10" s="34"/>
      <c r="AB10" s="34"/>
      <c r="AC10" s="34"/>
      <c r="AD10" s="41">
        <f>データ!R6</f>
        <v>3300</v>
      </c>
      <c r="AE10" s="41"/>
      <c r="AF10" s="41"/>
      <c r="AG10" s="41"/>
      <c r="AH10" s="41"/>
      <c r="AI10" s="41"/>
      <c r="AJ10" s="41"/>
      <c r="AK10" s="2"/>
      <c r="AL10" s="41">
        <f>データ!V6</f>
        <v>3199</v>
      </c>
      <c r="AM10" s="41"/>
      <c r="AN10" s="41"/>
      <c r="AO10" s="41"/>
      <c r="AP10" s="41"/>
      <c r="AQ10" s="41"/>
      <c r="AR10" s="41"/>
      <c r="AS10" s="41"/>
      <c r="AT10" s="34">
        <f>データ!W6</f>
        <v>4.6399999999999997</v>
      </c>
      <c r="AU10" s="34"/>
      <c r="AV10" s="34"/>
      <c r="AW10" s="34"/>
      <c r="AX10" s="34"/>
      <c r="AY10" s="34"/>
      <c r="AZ10" s="34"/>
      <c r="BA10" s="34"/>
      <c r="BB10" s="34">
        <f>データ!X6</f>
        <v>689.44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zvbRNFnyJLvetMNgR8INDFFcc06TKaz/+RmxbMjZUHFEnIctJfhxHr04YheGEOe1UQ3kE2Y5B0yCRRSdfDLokA==" saltValue="4rdo9qu5XenI7cqKjnM0k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82121</v>
      </c>
      <c r="D6" s="19">
        <f t="shared" si="3"/>
        <v>46</v>
      </c>
      <c r="E6" s="19">
        <f t="shared" si="3"/>
        <v>18</v>
      </c>
      <c r="F6" s="19">
        <f t="shared" si="3"/>
        <v>0</v>
      </c>
      <c r="G6" s="19">
        <f t="shared" si="3"/>
        <v>0</v>
      </c>
      <c r="H6" s="19" t="str">
        <f t="shared" si="3"/>
        <v>茨城県　常陸太田市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38.32</v>
      </c>
      <c r="P6" s="20">
        <f t="shared" si="3"/>
        <v>6.95</v>
      </c>
      <c r="Q6" s="20">
        <f t="shared" si="3"/>
        <v>100</v>
      </c>
      <c r="R6" s="20">
        <f t="shared" si="3"/>
        <v>3300</v>
      </c>
      <c r="S6" s="20">
        <f t="shared" si="3"/>
        <v>46390</v>
      </c>
      <c r="T6" s="20">
        <f t="shared" si="3"/>
        <v>371.99</v>
      </c>
      <c r="U6" s="20">
        <f t="shared" si="3"/>
        <v>124.71</v>
      </c>
      <c r="V6" s="20">
        <f t="shared" si="3"/>
        <v>3199</v>
      </c>
      <c r="W6" s="20">
        <f t="shared" si="3"/>
        <v>4.6399999999999997</v>
      </c>
      <c r="X6" s="20">
        <f t="shared" si="3"/>
        <v>689.44</v>
      </c>
      <c r="Y6" s="21">
        <f>IF(Y7="",NA(),Y7)</f>
        <v>122.85</v>
      </c>
      <c r="Z6" s="21">
        <f t="shared" ref="Z6:AH6" si="4">IF(Z7="",NA(),Z7)</f>
        <v>127.06</v>
      </c>
      <c r="AA6" s="21">
        <f t="shared" si="4"/>
        <v>121.23</v>
      </c>
      <c r="AB6" s="21">
        <f t="shared" si="4"/>
        <v>110.3</v>
      </c>
      <c r="AC6" s="21">
        <f t="shared" si="4"/>
        <v>100.6</v>
      </c>
      <c r="AD6" s="21">
        <f t="shared" si="4"/>
        <v>99.03</v>
      </c>
      <c r="AE6" s="21">
        <f t="shared" si="4"/>
        <v>100.41</v>
      </c>
      <c r="AF6" s="21">
        <f t="shared" si="4"/>
        <v>100.17</v>
      </c>
      <c r="AG6" s="21">
        <f t="shared" si="4"/>
        <v>96.95</v>
      </c>
      <c r="AH6" s="21">
        <f t="shared" si="4"/>
        <v>99.24</v>
      </c>
      <c r="AI6" s="20" t="str">
        <f>IF(AI7="","",IF(AI7="-","【-】","【"&amp;SUBSTITUTE(TEXT(AI7,"#,##0.00"),"-","△")&amp;"】"))</f>
        <v>【100.06】</v>
      </c>
      <c r="AJ6" s="20">
        <f>IF(AJ7="",NA(),AJ7)</f>
        <v>0</v>
      </c>
      <c r="AK6" s="20">
        <f t="shared" ref="AK6:AS6" si="5">IF(AK7="",NA(),AK7)</f>
        <v>0</v>
      </c>
      <c r="AL6" s="20">
        <f t="shared" si="5"/>
        <v>0</v>
      </c>
      <c r="AM6" s="20">
        <f t="shared" si="5"/>
        <v>0</v>
      </c>
      <c r="AN6" s="20">
        <f t="shared" si="5"/>
        <v>0</v>
      </c>
      <c r="AO6" s="21">
        <f t="shared" si="5"/>
        <v>74.239999999999995</v>
      </c>
      <c r="AP6" s="21">
        <f t="shared" si="5"/>
        <v>83.92</v>
      </c>
      <c r="AQ6" s="21">
        <f t="shared" si="5"/>
        <v>89.31</v>
      </c>
      <c r="AR6" s="21">
        <f t="shared" si="5"/>
        <v>91.33</v>
      </c>
      <c r="AS6" s="21">
        <f t="shared" si="5"/>
        <v>89.91</v>
      </c>
      <c r="AT6" s="20" t="str">
        <f>IF(AT7="","",IF(AT7="-","【-】","【"&amp;SUBSTITUTE(TEXT(AT7,"#,##0.00"),"-","△")&amp;"】"))</f>
        <v>【84.61】</v>
      </c>
      <c r="AU6" s="21">
        <f>IF(AU7="",NA(),AU7)</f>
        <v>310.70999999999998</v>
      </c>
      <c r="AV6" s="21">
        <f t="shared" ref="AV6:BD6" si="6">IF(AV7="",NA(),AV7)</f>
        <v>383.45</v>
      </c>
      <c r="AW6" s="21">
        <f t="shared" si="6"/>
        <v>434.77</v>
      </c>
      <c r="AX6" s="21">
        <f t="shared" si="6"/>
        <v>391.05</v>
      </c>
      <c r="AY6" s="21">
        <f t="shared" si="6"/>
        <v>401.83</v>
      </c>
      <c r="AZ6" s="21">
        <f t="shared" si="6"/>
        <v>100.47</v>
      </c>
      <c r="BA6" s="21">
        <f t="shared" si="6"/>
        <v>122.71</v>
      </c>
      <c r="BB6" s="21">
        <f t="shared" si="6"/>
        <v>138.19999999999999</v>
      </c>
      <c r="BC6" s="21">
        <f t="shared" si="6"/>
        <v>126.97</v>
      </c>
      <c r="BD6" s="21">
        <f t="shared" si="6"/>
        <v>103.61</v>
      </c>
      <c r="BE6" s="20" t="str">
        <f>IF(BE7="","",IF(BE7="-","【-】","【"&amp;SUBSTITUTE(TEXT(BE7,"#,##0.00"),"-","△")&amp;"】"))</f>
        <v>【106.63】</v>
      </c>
      <c r="BF6" s="21">
        <f>IF(BF7="",NA(),BF7)</f>
        <v>385.88</v>
      </c>
      <c r="BG6" s="21">
        <f t="shared" ref="BG6:BO6" si="7">IF(BG7="",NA(),BG7)</f>
        <v>185.84</v>
      </c>
      <c r="BH6" s="21">
        <f t="shared" si="7"/>
        <v>232.98</v>
      </c>
      <c r="BI6" s="21">
        <f t="shared" si="7"/>
        <v>85.82</v>
      </c>
      <c r="BJ6" s="20">
        <f t="shared" si="7"/>
        <v>0</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100</v>
      </c>
      <c r="BR6" s="21">
        <f t="shared" ref="BR6:BZ6" si="8">IF(BR7="",NA(),BR7)</f>
        <v>100</v>
      </c>
      <c r="BS6" s="21">
        <f t="shared" si="8"/>
        <v>100</v>
      </c>
      <c r="BT6" s="21">
        <f t="shared" si="8"/>
        <v>100</v>
      </c>
      <c r="BU6" s="21">
        <f t="shared" si="8"/>
        <v>67.94</v>
      </c>
      <c r="BV6" s="21">
        <f t="shared" si="8"/>
        <v>60.59</v>
      </c>
      <c r="BW6" s="21">
        <f t="shared" si="8"/>
        <v>60</v>
      </c>
      <c r="BX6" s="21">
        <f t="shared" si="8"/>
        <v>59.01</v>
      </c>
      <c r="BY6" s="21">
        <f t="shared" si="8"/>
        <v>56.06</v>
      </c>
      <c r="BZ6" s="21">
        <f t="shared" si="8"/>
        <v>53.25</v>
      </c>
      <c r="CA6" s="20" t="str">
        <f>IF(CA7="","",IF(CA7="-","【-】","【"&amp;SUBSTITUTE(TEXT(CA7,"#,##0.00"),"-","△")&amp;"】"))</f>
        <v>【51.14】</v>
      </c>
      <c r="CB6" s="21">
        <f>IF(CB7="",NA(),CB7)</f>
        <v>192.84</v>
      </c>
      <c r="CC6" s="21">
        <f t="shared" ref="CC6:CK6" si="9">IF(CC7="",NA(),CC7)</f>
        <v>179.35</v>
      </c>
      <c r="CD6" s="21">
        <f t="shared" si="9"/>
        <v>182.93</v>
      </c>
      <c r="CE6" s="21">
        <f t="shared" si="9"/>
        <v>185.93</v>
      </c>
      <c r="CF6" s="21">
        <f t="shared" si="9"/>
        <v>275.91000000000003</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50.59</v>
      </c>
      <c r="CN6" s="21">
        <f t="shared" ref="CN6:CV6" si="10">IF(CN7="",NA(),CN7)</f>
        <v>51.11</v>
      </c>
      <c r="CO6" s="21">
        <f t="shared" si="10"/>
        <v>52.01</v>
      </c>
      <c r="CP6" s="21">
        <f t="shared" si="10"/>
        <v>45.26</v>
      </c>
      <c r="CQ6" s="21">
        <f t="shared" si="10"/>
        <v>45.9</v>
      </c>
      <c r="CR6" s="21">
        <f t="shared" si="10"/>
        <v>58.19</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1">
        <f>IF(DI7="",NA(),DI7)</f>
        <v>9.11</v>
      </c>
      <c r="DJ6" s="21">
        <f t="shared" ref="DJ6:DR6" si="12">IF(DJ7="",NA(),DJ7)</f>
        <v>13.06</v>
      </c>
      <c r="DK6" s="21">
        <f t="shared" si="12"/>
        <v>16.739999999999998</v>
      </c>
      <c r="DL6" s="21">
        <f t="shared" si="12"/>
        <v>20.36</v>
      </c>
      <c r="DM6" s="21">
        <f t="shared" si="12"/>
        <v>24.79</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82121</v>
      </c>
      <c r="D7" s="23">
        <v>46</v>
      </c>
      <c r="E7" s="23">
        <v>18</v>
      </c>
      <c r="F7" s="23">
        <v>0</v>
      </c>
      <c r="G7" s="23">
        <v>0</v>
      </c>
      <c r="H7" s="23" t="s">
        <v>96</v>
      </c>
      <c r="I7" s="23" t="s">
        <v>97</v>
      </c>
      <c r="J7" s="23" t="s">
        <v>98</v>
      </c>
      <c r="K7" s="23" t="s">
        <v>99</v>
      </c>
      <c r="L7" s="23" t="s">
        <v>100</v>
      </c>
      <c r="M7" s="23" t="s">
        <v>101</v>
      </c>
      <c r="N7" s="24" t="s">
        <v>102</v>
      </c>
      <c r="O7" s="24">
        <v>38.32</v>
      </c>
      <c r="P7" s="24">
        <v>6.95</v>
      </c>
      <c r="Q7" s="24">
        <v>100</v>
      </c>
      <c r="R7" s="24">
        <v>3300</v>
      </c>
      <c r="S7" s="24">
        <v>46390</v>
      </c>
      <c r="T7" s="24">
        <v>371.99</v>
      </c>
      <c r="U7" s="24">
        <v>124.71</v>
      </c>
      <c r="V7" s="24">
        <v>3199</v>
      </c>
      <c r="W7" s="24">
        <v>4.6399999999999997</v>
      </c>
      <c r="X7" s="24">
        <v>689.44</v>
      </c>
      <c r="Y7" s="24">
        <v>122.85</v>
      </c>
      <c r="Z7" s="24">
        <v>127.06</v>
      </c>
      <c r="AA7" s="24">
        <v>121.23</v>
      </c>
      <c r="AB7" s="24">
        <v>110.3</v>
      </c>
      <c r="AC7" s="24">
        <v>100.6</v>
      </c>
      <c r="AD7" s="24">
        <v>99.03</v>
      </c>
      <c r="AE7" s="24">
        <v>100.41</v>
      </c>
      <c r="AF7" s="24">
        <v>100.17</v>
      </c>
      <c r="AG7" s="24">
        <v>96.95</v>
      </c>
      <c r="AH7" s="24">
        <v>99.24</v>
      </c>
      <c r="AI7" s="24">
        <v>100.06</v>
      </c>
      <c r="AJ7" s="24">
        <v>0</v>
      </c>
      <c r="AK7" s="24">
        <v>0</v>
      </c>
      <c r="AL7" s="24">
        <v>0</v>
      </c>
      <c r="AM7" s="24">
        <v>0</v>
      </c>
      <c r="AN7" s="24">
        <v>0</v>
      </c>
      <c r="AO7" s="24">
        <v>74.239999999999995</v>
      </c>
      <c r="AP7" s="24">
        <v>83.92</v>
      </c>
      <c r="AQ7" s="24">
        <v>89.31</v>
      </c>
      <c r="AR7" s="24">
        <v>91.33</v>
      </c>
      <c r="AS7" s="24">
        <v>89.91</v>
      </c>
      <c r="AT7" s="24">
        <v>84.61</v>
      </c>
      <c r="AU7" s="24">
        <v>310.70999999999998</v>
      </c>
      <c r="AV7" s="24">
        <v>383.45</v>
      </c>
      <c r="AW7" s="24">
        <v>434.77</v>
      </c>
      <c r="AX7" s="24">
        <v>391.05</v>
      </c>
      <c r="AY7" s="24">
        <v>401.83</v>
      </c>
      <c r="AZ7" s="24">
        <v>100.47</v>
      </c>
      <c r="BA7" s="24">
        <v>122.71</v>
      </c>
      <c r="BB7" s="24">
        <v>138.19999999999999</v>
      </c>
      <c r="BC7" s="24">
        <v>126.97</v>
      </c>
      <c r="BD7" s="24">
        <v>103.61</v>
      </c>
      <c r="BE7" s="24">
        <v>106.63</v>
      </c>
      <c r="BF7" s="24">
        <v>385.88</v>
      </c>
      <c r="BG7" s="24">
        <v>185.84</v>
      </c>
      <c r="BH7" s="24">
        <v>232.98</v>
      </c>
      <c r="BI7" s="24">
        <v>85.82</v>
      </c>
      <c r="BJ7" s="24">
        <v>0</v>
      </c>
      <c r="BK7" s="24">
        <v>294.27</v>
      </c>
      <c r="BL7" s="24">
        <v>294.08999999999997</v>
      </c>
      <c r="BM7" s="24">
        <v>294.08999999999997</v>
      </c>
      <c r="BN7" s="24">
        <v>338.47</v>
      </c>
      <c r="BO7" s="24">
        <v>368.83</v>
      </c>
      <c r="BP7" s="24">
        <v>386.06</v>
      </c>
      <c r="BQ7" s="24">
        <v>100</v>
      </c>
      <c r="BR7" s="24">
        <v>100</v>
      </c>
      <c r="BS7" s="24">
        <v>100</v>
      </c>
      <c r="BT7" s="24">
        <v>100</v>
      </c>
      <c r="BU7" s="24">
        <v>67.94</v>
      </c>
      <c r="BV7" s="24">
        <v>60.59</v>
      </c>
      <c r="BW7" s="24">
        <v>60</v>
      </c>
      <c r="BX7" s="24">
        <v>59.01</v>
      </c>
      <c r="BY7" s="24">
        <v>56.06</v>
      </c>
      <c r="BZ7" s="24">
        <v>53.25</v>
      </c>
      <c r="CA7" s="24">
        <v>51.14</v>
      </c>
      <c r="CB7" s="24">
        <v>192.84</v>
      </c>
      <c r="CC7" s="24">
        <v>179.35</v>
      </c>
      <c r="CD7" s="24">
        <v>182.93</v>
      </c>
      <c r="CE7" s="24">
        <v>185.93</v>
      </c>
      <c r="CF7" s="24">
        <v>275.91000000000003</v>
      </c>
      <c r="CG7" s="24">
        <v>280.23</v>
      </c>
      <c r="CH7" s="24">
        <v>282.70999999999998</v>
      </c>
      <c r="CI7" s="24">
        <v>291.82</v>
      </c>
      <c r="CJ7" s="24">
        <v>304.36</v>
      </c>
      <c r="CK7" s="24">
        <v>325.45</v>
      </c>
      <c r="CL7" s="24">
        <v>329.31</v>
      </c>
      <c r="CM7" s="24">
        <v>50.59</v>
      </c>
      <c r="CN7" s="24">
        <v>51.11</v>
      </c>
      <c r="CO7" s="24">
        <v>52.01</v>
      </c>
      <c r="CP7" s="24">
        <v>45.26</v>
      </c>
      <c r="CQ7" s="24">
        <v>45.9</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v>9.11</v>
      </c>
      <c r="DJ7" s="24">
        <v>13.06</v>
      </c>
      <c r="DK7" s="24">
        <v>16.739999999999998</v>
      </c>
      <c r="DL7" s="24">
        <v>20.36</v>
      </c>
      <c r="DM7" s="24">
        <v>24.79</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jogesui1</cp:lastModifiedBy>
  <cp:lastPrinted>2026-02-06T06:46:37Z</cp:lastPrinted>
  <dcterms:created xsi:type="dcterms:W3CDTF">2025-12-23T06:29:38Z</dcterms:created>
  <dcterms:modified xsi:type="dcterms:W3CDTF">2026-02-06T06:46:39Z</dcterms:modified>
  <cp:category/>
</cp:coreProperties>
</file>